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malt-my.sharepoint.com/personal/simona_paspiesinskaite_nma_lt/Documents/Desktop/"/>
    </mc:Choice>
  </mc:AlternateContent>
  <xr:revisionPtr revIDLastSave="0" documentId="8_{E4A8659A-4BDD-41AB-AC3E-12CE44ABF227}" xr6:coauthVersionLast="47" xr6:coauthVersionMax="47" xr10:uidLastSave="{00000000-0000-0000-0000-000000000000}"/>
  <bookViews>
    <workbookView xWindow="-108" yWindow="-108" windowWidth="23256" windowHeight="12456" xr2:uid="{F20CFEC7-3699-4904-A3B5-EFDBFFD540C4}"/>
  </bookViews>
  <sheets>
    <sheet name="EJRŽAF" sheetId="1" r:id="rId1"/>
  </sheets>
  <definedNames>
    <definedName name="_xlnm._FilterDatabase" localSheetId="0" hidden="1">EJRŽAF!$A$5:$H$45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7" i="1" l="1"/>
  <c r="T7" i="1"/>
  <c r="T44" i="1" s="1"/>
  <c r="T6" i="1" s="1"/>
  <c r="AB7" i="1"/>
  <c r="AJ7" i="1"/>
  <c r="AR7" i="1"/>
  <c r="AR44" i="1" s="1"/>
  <c r="AR6" i="1" s="1"/>
  <c r="AZ7" i="1"/>
  <c r="BH7" i="1"/>
  <c r="BP7" i="1"/>
  <c r="BX7" i="1"/>
  <c r="C8" i="1"/>
  <c r="C7" i="1" s="1"/>
  <c r="F8" i="1"/>
  <c r="G8" i="1"/>
  <c r="G7" i="1" s="1"/>
  <c r="H8" i="1"/>
  <c r="H7" i="1" s="1"/>
  <c r="I8" i="1"/>
  <c r="I7" i="1" s="1"/>
  <c r="J8" i="1"/>
  <c r="J7" i="1" s="1"/>
  <c r="K8" i="1"/>
  <c r="K7" i="1" s="1"/>
  <c r="L8" i="1"/>
  <c r="M8" i="1"/>
  <c r="M7" i="1" s="1"/>
  <c r="N8" i="1"/>
  <c r="O8" i="1"/>
  <c r="O7" i="1" s="1"/>
  <c r="P8" i="1"/>
  <c r="P7" i="1" s="1"/>
  <c r="Q8" i="1"/>
  <c r="Q7" i="1" s="1"/>
  <c r="R8" i="1"/>
  <c r="R7" i="1" s="1"/>
  <c r="S8" i="1"/>
  <c r="S7" i="1" s="1"/>
  <c r="T8" i="1"/>
  <c r="U8" i="1"/>
  <c r="U7" i="1" s="1"/>
  <c r="V8" i="1"/>
  <c r="W8" i="1"/>
  <c r="W7" i="1" s="1"/>
  <c r="X8" i="1"/>
  <c r="X7" i="1" s="1"/>
  <c r="X44" i="1" s="1"/>
  <c r="X6" i="1" s="1"/>
  <c r="Y8" i="1"/>
  <c r="Y7" i="1" s="1"/>
  <c r="Z8" i="1"/>
  <c r="Z7" i="1" s="1"/>
  <c r="AA8" i="1"/>
  <c r="AB8" i="1"/>
  <c r="AC8" i="1"/>
  <c r="AC7" i="1" s="1"/>
  <c r="AD8" i="1"/>
  <c r="AE8" i="1"/>
  <c r="AE7" i="1" s="1"/>
  <c r="AF8" i="1"/>
  <c r="AF7" i="1" s="1"/>
  <c r="AF44" i="1" s="1"/>
  <c r="AF6" i="1" s="1"/>
  <c r="AG8" i="1"/>
  <c r="AG7" i="1" s="1"/>
  <c r="AH8" i="1"/>
  <c r="AH7" i="1" s="1"/>
  <c r="AI8" i="1"/>
  <c r="AI7" i="1" s="1"/>
  <c r="AJ8" i="1"/>
  <c r="AK8" i="1"/>
  <c r="AK7" i="1" s="1"/>
  <c r="AL8" i="1"/>
  <c r="AM8" i="1"/>
  <c r="AM7" i="1" s="1"/>
  <c r="AN8" i="1"/>
  <c r="AN7" i="1" s="1"/>
  <c r="AN44" i="1" s="1"/>
  <c r="AN6" i="1" s="1"/>
  <c r="AO8" i="1"/>
  <c r="AO7" i="1" s="1"/>
  <c r="AP8" i="1"/>
  <c r="AP7" i="1" s="1"/>
  <c r="AQ8" i="1"/>
  <c r="AQ7" i="1" s="1"/>
  <c r="AR8" i="1"/>
  <c r="AS8" i="1"/>
  <c r="AS7" i="1" s="1"/>
  <c r="AT8" i="1"/>
  <c r="AU8" i="1"/>
  <c r="AU7" i="1" s="1"/>
  <c r="AV8" i="1"/>
  <c r="AV7" i="1" s="1"/>
  <c r="AV44" i="1" s="1"/>
  <c r="AV6" i="1" s="1"/>
  <c r="AW8" i="1"/>
  <c r="AW7" i="1" s="1"/>
  <c r="AX8" i="1"/>
  <c r="AX7" i="1" s="1"/>
  <c r="AY8" i="1"/>
  <c r="AY7" i="1" s="1"/>
  <c r="AZ8" i="1"/>
  <c r="BA8" i="1"/>
  <c r="BA7" i="1" s="1"/>
  <c r="BB8" i="1"/>
  <c r="BC8" i="1"/>
  <c r="BC7" i="1" s="1"/>
  <c r="BD8" i="1"/>
  <c r="BD7" i="1" s="1"/>
  <c r="BD44" i="1" s="1"/>
  <c r="BD6" i="1" s="1"/>
  <c r="BE8" i="1"/>
  <c r="BE7" i="1" s="1"/>
  <c r="BF8" i="1"/>
  <c r="BF7" i="1" s="1"/>
  <c r="BG8" i="1"/>
  <c r="BG7" i="1" s="1"/>
  <c r="BH8" i="1"/>
  <c r="BI8" i="1"/>
  <c r="BI7" i="1" s="1"/>
  <c r="BJ8" i="1"/>
  <c r="BK8" i="1"/>
  <c r="BK7" i="1" s="1"/>
  <c r="BL8" i="1"/>
  <c r="BL7" i="1" s="1"/>
  <c r="BL44" i="1" s="1"/>
  <c r="BL6" i="1" s="1"/>
  <c r="BM8" i="1"/>
  <c r="BM7" i="1" s="1"/>
  <c r="BN8" i="1"/>
  <c r="BN7" i="1" s="1"/>
  <c r="BO8" i="1"/>
  <c r="BO7" i="1" s="1"/>
  <c r="BP8" i="1"/>
  <c r="BQ8" i="1"/>
  <c r="BQ7" i="1" s="1"/>
  <c r="BR8" i="1"/>
  <c r="BS8" i="1"/>
  <c r="BS7" i="1" s="1"/>
  <c r="BT8" i="1"/>
  <c r="BT7" i="1" s="1"/>
  <c r="BT44" i="1" s="1"/>
  <c r="BT6" i="1" s="1"/>
  <c r="BU8" i="1"/>
  <c r="BU7" i="1" s="1"/>
  <c r="BV8" i="1"/>
  <c r="BV7" i="1" s="1"/>
  <c r="BW8" i="1"/>
  <c r="BW7" i="1" s="1"/>
  <c r="BX8" i="1"/>
  <c r="BY8" i="1"/>
  <c r="BY7" i="1" s="1"/>
  <c r="BZ9" i="1"/>
  <c r="BZ8" i="1" s="1"/>
  <c r="CA9" i="1"/>
  <c r="CA8" i="1" s="1"/>
  <c r="CB9" i="1"/>
  <c r="CB8" i="1" s="1"/>
  <c r="CC9" i="1"/>
  <c r="CC8" i="1" s="1"/>
  <c r="CD9" i="1"/>
  <c r="CD8" i="1" s="1"/>
  <c r="CE9" i="1"/>
  <c r="CE8" i="1" s="1"/>
  <c r="CF9" i="1"/>
  <c r="CF8" i="1" s="1"/>
  <c r="CG9" i="1"/>
  <c r="CG8" i="1" s="1"/>
  <c r="BZ10" i="1"/>
  <c r="CA10" i="1"/>
  <c r="CB10" i="1"/>
  <c r="CC10" i="1"/>
  <c r="CD10" i="1"/>
  <c r="CE10" i="1"/>
  <c r="CF10" i="1"/>
  <c r="CG10" i="1"/>
  <c r="BZ11" i="1"/>
  <c r="CA11" i="1"/>
  <c r="CB11" i="1"/>
  <c r="CC11" i="1"/>
  <c r="CD11" i="1"/>
  <c r="CE11" i="1"/>
  <c r="CF11" i="1"/>
  <c r="CG11" i="1"/>
  <c r="BZ12" i="1"/>
  <c r="CA12" i="1"/>
  <c r="CB12" i="1"/>
  <c r="CC12" i="1"/>
  <c r="CD12" i="1"/>
  <c r="CE12" i="1"/>
  <c r="CF12" i="1"/>
  <c r="CG12" i="1"/>
  <c r="C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4" i="1"/>
  <c r="BZ13" i="1" s="1"/>
  <c r="CA14" i="1"/>
  <c r="CA13" i="1" s="1"/>
  <c r="CB14" i="1"/>
  <c r="CB13" i="1" s="1"/>
  <c r="CC14" i="1"/>
  <c r="CC13" i="1" s="1"/>
  <c r="CD14" i="1"/>
  <c r="CD13" i="1" s="1"/>
  <c r="CE14" i="1"/>
  <c r="CE13" i="1" s="1"/>
  <c r="CF14" i="1"/>
  <c r="CF13" i="1" s="1"/>
  <c r="CG14" i="1"/>
  <c r="CG13" i="1" s="1"/>
  <c r="C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6" i="1"/>
  <c r="BZ15" i="1" s="1"/>
  <c r="CA16" i="1"/>
  <c r="CA15" i="1" s="1"/>
  <c r="CB16" i="1"/>
  <c r="CB15" i="1" s="1"/>
  <c r="CC16" i="1"/>
  <c r="CC15" i="1" s="1"/>
  <c r="CD16" i="1"/>
  <c r="CD15" i="1" s="1"/>
  <c r="CE16" i="1"/>
  <c r="CE15" i="1" s="1"/>
  <c r="CF16" i="1"/>
  <c r="CF15" i="1" s="1"/>
  <c r="CG16" i="1"/>
  <c r="CG15" i="1" s="1"/>
  <c r="BZ17" i="1"/>
  <c r="CA17" i="1"/>
  <c r="CB17" i="1"/>
  <c r="CC17" i="1"/>
  <c r="CD17" i="1"/>
  <c r="CE17" i="1"/>
  <c r="CF17" i="1"/>
  <c r="CG17" i="1"/>
  <c r="C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CA18" i="1"/>
  <c r="CB18" i="1"/>
  <c r="CC18" i="1"/>
  <c r="CD18" i="1"/>
  <c r="W19" i="1"/>
  <c r="AA19" i="1"/>
  <c r="AA18" i="1" s="1"/>
  <c r="BZ19" i="1"/>
  <c r="BZ18" i="1" s="1"/>
  <c r="CA19" i="1"/>
  <c r="CB19" i="1"/>
  <c r="CC19" i="1"/>
  <c r="CD19" i="1"/>
  <c r="CF19" i="1"/>
  <c r="CF18" i="1" s="1"/>
  <c r="CG19" i="1"/>
  <c r="CG18" i="1" s="1"/>
  <c r="BZ20" i="1"/>
  <c r="CA20" i="1"/>
  <c r="CB20" i="1"/>
  <c r="CC20" i="1"/>
  <c r="CD20" i="1"/>
  <c r="CE20" i="1"/>
  <c r="CF20" i="1"/>
  <c r="CG20" i="1"/>
  <c r="BZ21" i="1"/>
  <c r="CA21" i="1"/>
  <c r="CB21" i="1"/>
  <c r="CC21" i="1"/>
  <c r="CD21" i="1"/>
  <c r="CE21" i="1"/>
  <c r="CF21" i="1"/>
  <c r="CG21" i="1"/>
  <c r="C22" i="1"/>
  <c r="F22" i="1"/>
  <c r="F7" i="1" s="1"/>
  <c r="G22" i="1"/>
  <c r="H22" i="1"/>
  <c r="I22" i="1"/>
  <c r="J22" i="1"/>
  <c r="K22" i="1"/>
  <c r="L22" i="1"/>
  <c r="M22" i="1"/>
  <c r="N22" i="1"/>
  <c r="N7" i="1" s="1"/>
  <c r="O22" i="1"/>
  <c r="P22" i="1"/>
  <c r="Q22" i="1"/>
  <c r="R22" i="1"/>
  <c r="S22" i="1"/>
  <c r="T22" i="1"/>
  <c r="U22" i="1"/>
  <c r="V22" i="1"/>
  <c r="V7" i="1" s="1"/>
  <c r="W22" i="1"/>
  <c r="X22" i="1"/>
  <c r="Y22" i="1"/>
  <c r="Z22" i="1"/>
  <c r="AA22" i="1"/>
  <c r="AB22" i="1"/>
  <c r="AC22" i="1"/>
  <c r="AD22" i="1"/>
  <c r="AD7" i="1" s="1"/>
  <c r="AE22" i="1"/>
  <c r="AF22" i="1"/>
  <c r="AG22" i="1"/>
  <c r="AH22" i="1"/>
  <c r="AI22" i="1"/>
  <c r="AJ22" i="1"/>
  <c r="AK22" i="1"/>
  <c r="AL22" i="1"/>
  <c r="AL7" i="1" s="1"/>
  <c r="AM22" i="1"/>
  <c r="AN22" i="1"/>
  <c r="AO22" i="1"/>
  <c r="AP22" i="1"/>
  <c r="AQ22" i="1"/>
  <c r="AR22" i="1"/>
  <c r="AS22" i="1"/>
  <c r="AT22" i="1"/>
  <c r="AT7" i="1" s="1"/>
  <c r="AU22" i="1"/>
  <c r="AV22" i="1"/>
  <c r="AW22" i="1"/>
  <c r="AX22" i="1"/>
  <c r="AY22" i="1"/>
  <c r="AZ22" i="1"/>
  <c r="BA22" i="1"/>
  <c r="BB22" i="1"/>
  <c r="BB7" i="1" s="1"/>
  <c r="BC22" i="1"/>
  <c r="BD22" i="1"/>
  <c r="BE22" i="1"/>
  <c r="BF22" i="1"/>
  <c r="BG22" i="1"/>
  <c r="BH22" i="1"/>
  <c r="BI22" i="1"/>
  <c r="BJ22" i="1"/>
  <c r="BJ7" i="1" s="1"/>
  <c r="BK22" i="1"/>
  <c r="BL22" i="1"/>
  <c r="BM22" i="1"/>
  <c r="BN22" i="1"/>
  <c r="BO22" i="1"/>
  <c r="BP22" i="1"/>
  <c r="BQ22" i="1"/>
  <c r="BR22" i="1"/>
  <c r="BR7" i="1" s="1"/>
  <c r="BS22" i="1"/>
  <c r="BT22" i="1"/>
  <c r="BU22" i="1"/>
  <c r="BV22" i="1"/>
  <c r="BW22" i="1"/>
  <c r="BX22" i="1"/>
  <c r="BY22" i="1"/>
  <c r="BZ23" i="1"/>
  <c r="BZ22" i="1" s="1"/>
  <c r="CA23" i="1"/>
  <c r="CA22" i="1" s="1"/>
  <c r="CB23" i="1"/>
  <c r="CB22" i="1" s="1"/>
  <c r="CC23" i="1"/>
  <c r="CC22" i="1" s="1"/>
  <c r="CD23" i="1"/>
  <c r="CD22" i="1" s="1"/>
  <c r="CE23" i="1"/>
  <c r="CE22" i="1" s="1"/>
  <c r="CF23" i="1"/>
  <c r="CF22" i="1" s="1"/>
  <c r="CG23" i="1"/>
  <c r="CG22" i="1" s="1"/>
  <c r="BZ24" i="1"/>
  <c r="CA24" i="1"/>
  <c r="CB24" i="1"/>
  <c r="CC24" i="1"/>
  <c r="CD24" i="1"/>
  <c r="CE24" i="1"/>
  <c r="CF24" i="1"/>
  <c r="CG24" i="1"/>
  <c r="F25" i="1"/>
  <c r="L25" i="1"/>
  <c r="N25" i="1"/>
  <c r="T25" i="1"/>
  <c r="V25" i="1"/>
  <c r="AB25" i="1"/>
  <c r="AD25" i="1"/>
  <c r="AJ25" i="1"/>
  <c r="AL25" i="1"/>
  <c r="AR25" i="1"/>
  <c r="AT25" i="1"/>
  <c r="AZ25" i="1"/>
  <c r="BB25" i="1"/>
  <c r="BH25" i="1"/>
  <c r="BJ25" i="1"/>
  <c r="BP25" i="1"/>
  <c r="BR25" i="1"/>
  <c r="BX25" i="1"/>
  <c r="C26" i="1"/>
  <c r="C25" i="1" s="1"/>
  <c r="F26" i="1"/>
  <c r="G26" i="1"/>
  <c r="G25" i="1" s="1"/>
  <c r="H26" i="1"/>
  <c r="H25" i="1" s="1"/>
  <c r="I26" i="1"/>
  <c r="I25" i="1" s="1"/>
  <c r="J26" i="1"/>
  <c r="J25" i="1" s="1"/>
  <c r="K26" i="1"/>
  <c r="K25" i="1" s="1"/>
  <c r="L26" i="1"/>
  <c r="M26" i="1"/>
  <c r="M25" i="1" s="1"/>
  <c r="N26" i="1"/>
  <c r="O26" i="1"/>
  <c r="O25" i="1" s="1"/>
  <c r="P26" i="1"/>
  <c r="P25" i="1" s="1"/>
  <c r="Q26" i="1"/>
  <c r="Q25" i="1" s="1"/>
  <c r="R26" i="1"/>
  <c r="R25" i="1" s="1"/>
  <c r="S26" i="1"/>
  <c r="S25" i="1" s="1"/>
  <c r="T26" i="1"/>
  <c r="U26" i="1"/>
  <c r="U25" i="1" s="1"/>
  <c r="V26" i="1"/>
  <c r="W26" i="1"/>
  <c r="W25" i="1" s="1"/>
  <c r="X26" i="1"/>
  <c r="X25" i="1" s="1"/>
  <c r="Y26" i="1"/>
  <c r="Y25" i="1" s="1"/>
  <c r="Z26" i="1"/>
  <c r="Z25" i="1" s="1"/>
  <c r="AA26" i="1"/>
  <c r="AA25" i="1" s="1"/>
  <c r="AB26" i="1"/>
  <c r="AC26" i="1"/>
  <c r="AC25" i="1" s="1"/>
  <c r="AD26" i="1"/>
  <c r="AE26" i="1"/>
  <c r="AE25" i="1" s="1"/>
  <c r="AF26" i="1"/>
  <c r="AF25" i="1" s="1"/>
  <c r="AG26" i="1"/>
  <c r="AG25" i="1" s="1"/>
  <c r="AH26" i="1"/>
  <c r="AH25" i="1" s="1"/>
  <c r="AI26" i="1"/>
  <c r="AI25" i="1" s="1"/>
  <c r="AJ26" i="1"/>
  <c r="AK26" i="1"/>
  <c r="AK25" i="1" s="1"/>
  <c r="AL26" i="1"/>
  <c r="AM26" i="1"/>
  <c r="AM25" i="1" s="1"/>
  <c r="AN26" i="1"/>
  <c r="AN25" i="1" s="1"/>
  <c r="AO26" i="1"/>
  <c r="AO25" i="1" s="1"/>
  <c r="AP26" i="1"/>
  <c r="AP25" i="1" s="1"/>
  <c r="AQ26" i="1"/>
  <c r="AQ25" i="1" s="1"/>
  <c r="AR26" i="1"/>
  <c r="AS26" i="1"/>
  <c r="AS25" i="1" s="1"/>
  <c r="AT26" i="1"/>
  <c r="AU26" i="1"/>
  <c r="AU25" i="1" s="1"/>
  <c r="AV26" i="1"/>
  <c r="AV25" i="1" s="1"/>
  <c r="AW26" i="1"/>
  <c r="AW25" i="1" s="1"/>
  <c r="AX26" i="1"/>
  <c r="AX25" i="1" s="1"/>
  <c r="AY26" i="1"/>
  <c r="AY25" i="1" s="1"/>
  <c r="AZ26" i="1"/>
  <c r="BA26" i="1"/>
  <c r="BA25" i="1" s="1"/>
  <c r="BB26" i="1"/>
  <c r="BC26" i="1"/>
  <c r="BC25" i="1" s="1"/>
  <c r="BD26" i="1"/>
  <c r="BD25" i="1" s="1"/>
  <c r="BE26" i="1"/>
  <c r="BE25" i="1" s="1"/>
  <c r="BF26" i="1"/>
  <c r="BF25" i="1" s="1"/>
  <c r="BG26" i="1"/>
  <c r="BG25" i="1" s="1"/>
  <c r="BH26" i="1"/>
  <c r="BI26" i="1"/>
  <c r="BI25" i="1" s="1"/>
  <c r="BJ26" i="1"/>
  <c r="BK26" i="1"/>
  <c r="BK25" i="1" s="1"/>
  <c r="BL26" i="1"/>
  <c r="BL25" i="1" s="1"/>
  <c r="BM26" i="1"/>
  <c r="BM25" i="1" s="1"/>
  <c r="BN26" i="1"/>
  <c r="BN25" i="1" s="1"/>
  <c r="BO26" i="1"/>
  <c r="BO25" i="1" s="1"/>
  <c r="BP26" i="1"/>
  <c r="BQ26" i="1"/>
  <c r="BQ25" i="1" s="1"/>
  <c r="BR26" i="1"/>
  <c r="BS26" i="1"/>
  <c r="BS25" i="1" s="1"/>
  <c r="BT26" i="1"/>
  <c r="BT25" i="1" s="1"/>
  <c r="BU26" i="1"/>
  <c r="BU25" i="1" s="1"/>
  <c r="BV26" i="1"/>
  <c r="BV25" i="1" s="1"/>
  <c r="BW26" i="1"/>
  <c r="BW25" i="1" s="1"/>
  <c r="BX26" i="1"/>
  <c r="BY26" i="1"/>
  <c r="BY25" i="1" s="1"/>
  <c r="BZ27" i="1"/>
  <c r="BZ26" i="1" s="1"/>
  <c r="CA27" i="1"/>
  <c r="CA26" i="1" s="1"/>
  <c r="CB27" i="1"/>
  <c r="CB26" i="1" s="1"/>
  <c r="CB25" i="1" s="1"/>
  <c r="CC27" i="1"/>
  <c r="CC26" i="1" s="1"/>
  <c r="CD27" i="1"/>
  <c r="CD26" i="1" s="1"/>
  <c r="CD25" i="1" s="1"/>
  <c r="CE27" i="1"/>
  <c r="CE26" i="1" s="1"/>
  <c r="CE25" i="1" s="1"/>
  <c r="CF27" i="1"/>
  <c r="CF26" i="1" s="1"/>
  <c r="CG27" i="1"/>
  <c r="CG26" i="1" s="1"/>
  <c r="CG25" i="1" s="1"/>
  <c r="BZ28" i="1"/>
  <c r="CA28" i="1"/>
  <c r="CB28" i="1"/>
  <c r="CC28" i="1"/>
  <c r="CD28" i="1"/>
  <c r="CE28" i="1"/>
  <c r="CF28" i="1"/>
  <c r="CG28" i="1"/>
  <c r="BZ29" i="1"/>
  <c r="CA29" i="1"/>
  <c r="CB29" i="1"/>
  <c r="CC29" i="1"/>
  <c r="CD29" i="1"/>
  <c r="CE29" i="1"/>
  <c r="CF29" i="1"/>
  <c r="CG29" i="1"/>
  <c r="BZ30" i="1"/>
  <c r="CA30" i="1"/>
  <c r="CB30" i="1"/>
  <c r="CC30" i="1"/>
  <c r="CD30" i="1"/>
  <c r="CE30" i="1"/>
  <c r="CF30" i="1"/>
  <c r="CG30" i="1"/>
  <c r="BZ31" i="1"/>
  <c r="CA31" i="1"/>
  <c r="CB31" i="1"/>
  <c r="CC31" i="1"/>
  <c r="CD31" i="1"/>
  <c r="CE31" i="1"/>
  <c r="CF31" i="1"/>
  <c r="CG31" i="1"/>
  <c r="C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3" i="1"/>
  <c r="BZ32" i="1" s="1"/>
  <c r="CA33" i="1"/>
  <c r="CA32" i="1" s="1"/>
  <c r="CB33" i="1"/>
  <c r="CB32" i="1" s="1"/>
  <c r="CC33" i="1"/>
  <c r="CC32" i="1" s="1"/>
  <c r="CD33" i="1"/>
  <c r="CD32" i="1" s="1"/>
  <c r="CE33" i="1"/>
  <c r="CE32" i="1" s="1"/>
  <c r="CF33" i="1"/>
  <c r="CF32" i="1" s="1"/>
  <c r="CG33" i="1"/>
  <c r="CG32" i="1" s="1"/>
  <c r="BZ34" i="1"/>
  <c r="CA34" i="1"/>
  <c r="CB34" i="1"/>
  <c r="CC34" i="1"/>
  <c r="CD34" i="1"/>
  <c r="CE34" i="1"/>
  <c r="CF34" i="1"/>
  <c r="CG34" i="1"/>
  <c r="BZ35" i="1"/>
  <c r="CA35" i="1"/>
  <c r="CB35" i="1"/>
  <c r="CC35" i="1"/>
  <c r="CD35" i="1"/>
  <c r="CE35" i="1"/>
  <c r="CF35" i="1"/>
  <c r="CG35" i="1"/>
  <c r="I36" i="1"/>
  <c r="K36" i="1"/>
  <c r="Q36" i="1"/>
  <c r="S36" i="1"/>
  <c r="Y36" i="1"/>
  <c r="AA36" i="1"/>
  <c r="AG36" i="1"/>
  <c r="AI36" i="1"/>
  <c r="AO36" i="1"/>
  <c r="AQ36" i="1"/>
  <c r="AW36" i="1"/>
  <c r="AY36" i="1"/>
  <c r="BE36" i="1"/>
  <c r="BG36" i="1"/>
  <c r="BM36" i="1"/>
  <c r="BO36" i="1"/>
  <c r="BU36" i="1"/>
  <c r="BW36" i="1"/>
  <c r="CC36" i="1"/>
  <c r="C37" i="1"/>
  <c r="C36" i="1" s="1"/>
  <c r="F37" i="1"/>
  <c r="F36" i="1" s="1"/>
  <c r="G37" i="1"/>
  <c r="G36" i="1" s="1"/>
  <c r="H37" i="1"/>
  <c r="H36" i="1" s="1"/>
  <c r="I37" i="1"/>
  <c r="J37" i="1"/>
  <c r="J36" i="1" s="1"/>
  <c r="K37" i="1"/>
  <c r="L37" i="1"/>
  <c r="L36" i="1" s="1"/>
  <c r="M37" i="1"/>
  <c r="M36" i="1" s="1"/>
  <c r="N37" i="1"/>
  <c r="N36" i="1" s="1"/>
  <c r="O37" i="1"/>
  <c r="O36" i="1" s="1"/>
  <c r="P37" i="1"/>
  <c r="P36" i="1" s="1"/>
  <c r="Q37" i="1"/>
  <c r="R37" i="1"/>
  <c r="R36" i="1" s="1"/>
  <c r="S37" i="1"/>
  <c r="T37" i="1"/>
  <c r="T36" i="1" s="1"/>
  <c r="U37" i="1"/>
  <c r="U36" i="1" s="1"/>
  <c r="X37" i="1"/>
  <c r="X36" i="1" s="1"/>
  <c r="Y37" i="1"/>
  <c r="Z37" i="1"/>
  <c r="Z36" i="1" s="1"/>
  <c r="AA37" i="1"/>
  <c r="AB37" i="1"/>
  <c r="AB36" i="1" s="1"/>
  <c r="AC37" i="1"/>
  <c r="AC36" i="1" s="1"/>
  <c r="AD37" i="1"/>
  <c r="AD36" i="1" s="1"/>
  <c r="AE37" i="1"/>
  <c r="AE36" i="1" s="1"/>
  <c r="AF37" i="1"/>
  <c r="AF36" i="1" s="1"/>
  <c r="AG37" i="1"/>
  <c r="AH37" i="1"/>
  <c r="AH36" i="1" s="1"/>
  <c r="AI37" i="1"/>
  <c r="AJ37" i="1"/>
  <c r="AJ36" i="1" s="1"/>
  <c r="AK37" i="1"/>
  <c r="AK36" i="1" s="1"/>
  <c r="AL37" i="1"/>
  <c r="AL36" i="1" s="1"/>
  <c r="AM37" i="1"/>
  <c r="AM36" i="1" s="1"/>
  <c r="AN37" i="1"/>
  <c r="AN36" i="1" s="1"/>
  <c r="AO37" i="1"/>
  <c r="AP37" i="1"/>
  <c r="AP36" i="1" s="1"/>
  <c r="AQ37" i="1"/>
  <c r="AR37" i="1"/>
  <c r="AR36" i="1" s="1"/>
  <c r="AS37" i="1"/>
  <c r="AS36" i="1" s="1"/>
  <c r="AT37" i="1"/>
  <c r="AT36" i="1" s="1"/>
  <c r="AU37" i="1"/>
  <c r="AU36" i="1" s="1"/>
  <c r="AV37" i="1"/>
  <c r="AV36" i="1" s="1"/>
  <c r="AW37" i="1"/>
  <c r="AX37" i="1"/>
  <c r="AX36" i="1" s="1"/>
  <c r="AY37" i="1"/>
  <c r="AZ37" i="1"/>
  <c r="AZ36" i="1" s="1"/>
  <c r="BA37" i="1"/>
  <c r="BA36" i="1" s="1"/>
  <c r="BB37" i="1"/>
  <c r="BB36" i="1" s="1"/>
  <c r="BC37" i="1"/>
  <c r="BC36" i="1" s="1"/>
  <c r="BD37" i="1"/>
  <c r="BD36" i="1" s="1"/>
  <c r="BE37" i="1"/>
  <c r="BF37" i="1"/>
  <c r="BF36" i="1" s="1"/>
  <c r="BG37" i="1"/>
  <c r="BH37" i="1"/>
  <c r="BH36" i="1" s="1"/>
  <c r="BI37" i="1"/>
  <c r="BI36" i="1" s="1"/>
  <c r="BJ37" i="1"/>
  <c r="BJ36" i="1" s="1"/>
  <c r="BK37" i="1"/>
  <c r="BK36" i="1" s="1"/>
  <c r="BL37" i="1"/>
  <c r="BL36" i="1" s="1"/>
  <c r="BM37" i="1"/>
  <c r="BN37" i="1"/>
  <c r="BN36" i="1" s="1"/>
  <c r="BO37" i="1"/>
  <c r="BP37" i="1"/>
  <c r="BP36" i="1" s="1"/>
  <c r="BQ37" i="1"/>
  <c r="BQ36" i="1" s="1"/>
  <c r="BR37" i="1"/>
  <c r="BR36" i="1" s="1"/>
  <c r="BS37" i="1"/>
  <c r="BS36" i="1" s="1"/>
  <c r="BT37" i="1"/>
  <c r="BT36" i="1" s="1"/>
  <c r="BU37" i="1"/>
  <c r="BV37" i="1"/>
  <c r="BV36" i="1" s="1"/>
  <c r="BW37" i="1"/>
  <c r="BX37" i="1"/>
  <c r="BX36" i="1" s="1"/>
  <c r="BY37" i="1"/>
  <c r="BY36" i="1" s="1"/>
  <c r="CB37" i="1"/>
  <c r="CB36" i="1" s="1"/>
  <c r="CC37" i="1"/>
  <c r="CD37" i="1"/>
  <c r="CD36" i="1" s="1"/>
  <c r="V38" i="1"/>
  <c r="V37" i="1" s="1"/>
  <c r="V36" i="1" s="1"/>
  <c r="W38" i="1"/>
  <c r="CA38" i="1" s="1"/>
  <c r="CA37" i="1" s="1"/>
  <c r="CA36" i="1" s="1"/>
  <c r="BZ38" i="1"/>
  <c r="BZ37" i="1" s="1"/>
  <c r="BZ36" i="1" s="1"/>
  <c r="CB38" i="1"/>
  <c r="CC38" i="1"/>
  <c r="CD38" i="1"/>
  <c r="CE38" i="1"/>
  <c r="CE37" i="1" s="1"/>
  <c r="CE36" i="1" s="1"/>
  <c r="CF38" i="1"/>
  <c r="CF37" i="1" s="1"/>
  <c r="CF36" i="1" s="1"/>
  <c r="CG38" i="1"/>
  <c r="CG37" i="1" s="1"/>
  <c r="CG36" i="1" s="1"/>
  <c r="BZ39" i="1"/>
  <c r="CA39" i="1"/>
  <c r="CB39" i="1"/>
  <c r="CC39" i="1"/>
  <c r="CD39" i="1"/>
  <c r="CE39" i="1"/>
  <c r="CF39" i="1"/>
  <c r="CG39" i="1"/>
  <c r="BZ40" i="1"/>
  <c r="CA40" i="1"/>
  <c r="CB40" i="1"/>
  <c r="CC40" i="1"/>
  <c r="CD40" i="1"/>
  <c r="CE40" i="1"/>
  <c r="CF40" i="1"/>
  <c r="CG40" i="1"/>
  <c r="C41" i="1"/>
  <c r="G41" i="1"/>
  <c r="M41" i="1"/>
  <c r="O41" i="1"/>
  <c r="U41" i="1"/>
  <c r="W41" i="1"/>
  <c r="AC41" i="1"/>
  <c r="AE41" i="1"/>
  <c r="AK41" i="1"/>
  <c r="AM41" i="1"/>
  <c r="AS41" i="1"/>
  <c r="AU41" i="1"/>
  <c r="BA41" i="1"/>
  <c r="BC41" i="1"/>
  <c r="BI41" i="1"/>
  <c r="BK41" i="1"/>
  <c r="BQ41" i="1"/>
  <c r="BS41" i="1"/>
  <c r="BY41" i="1"/>
  <c r="C42" i="1"/>
  <c r="F42" i="1"/>
  <c r="F41" i="1" s="1"/>
  <c r="G42" i="1"/>
  <c r="H42" i="1"/>
  <c r="H41" i="1" s="1"/>
  <c r="I42" i="1"/>
  <c r="I41" i="1" s="1"/>
  <c r="J42" i="1"/>
  <c r="J41" i="1" s="1"/>
  <c r="K42" i="1"/>
  <c r="K41" i="1" s="1"/>
  <c r="L42" i="1"/>
  <c r="L41" i="1" s="1"/>
  <c r="M42" i="1"/>
  <c r="N42" i="1"/>
  <c r="N41" i="1" s="1"/>
  <c r="O42" i="1"/>
  <c r="P42" i="1"/>
  <c r="P41" i="1" s="1"/>
  <c r="Q42" i="1"/>
  <c r="Q41" i="1" s="1"/>
  <c r="R42" i="1"/>
  <c r="R41" i="1" s="1"/>
  <c r="S42" i="1"/>
  <c r="S41" i="1" s="1"/>
  <c r="T42" i="1"/>
  <c r="T41" i="1" s="1"/>
  <c r="U42" i="1"/>
  <c r="V42" i="1"/>
  <c r="V41" i="1" s="1"/>
  <c r="W42" i="1"/>
  <c r="X42" i="1"/>
  <c r="X41" i="1" s="1"/>
  <c r="Y42" i="1"/>
  <c r="Y41" i="1" s="1"/>
  <c r="Z42" i="1"/>
  <c r="Z41" i="1" s="1"/>
  <c r="AA42" i="1"/>
  <c r="AA41" i="1" s="1"/>
  <c r="AB42" i="1"/>
  <c r="AB41" i="1" s="1"/>
  <c r="AC42" i="1"/>
  <c r="AD42" i="1"/>
  <c r="AD41" i="1" s="1"/>
  <c r="AE42" i="1"/>
  <c r="AF42" i="1"/>
  <c r="AF41" i="1" s="1"/>
  <c r="AG42" i="1"/>
  <c r="AG41" i="1" s="1"/>
  <c r="AH42" i="1"/>
  <c r="AH41" i="1" s="1"/>
  <c r="AI42" i="1"/>
  <c r="AI41" i="1" s="1"/>
  <c r="AJ42" i="1"/>
  <c r="AJ41" i="1" s="1"/>
  <c r="AK42" i="1"/>
  <c r="AL42" i="1"/>
  <c r="AL41" i="1" s="1"/>
  <c r="AM42" i="1"/>
  <c r="AN42" i="1"/>
  <c r="AN41" i="1" s="1"/>
  <c r="AO42" i="1"/>
  <c r="AO41" i="1" s="1"/>
  <c r="AP42" i="1"/>
  <c r="AP41" i="1" s="1"/>
  <c r="AQ42" i="1"/>
  <c r="AQ41" i="1" s="1"/>
  <c r="AR42" i="1"/>
  <c r="AR41" i="1" s="1"/>
  <c r="AS42" i="1"/>
  <c r="AT42" i="1"/>
  <c r="AT41" i="1" s="1"/>
  <c r="AU42" i="1"/>
  <c r="AV42" i="1"/>
  <c r="AV41" i="1" s="1"/>
  <c r="AW42" i="1"/>
  <c r="AW41" i="1" s="1"/>
  <c r="AX42" i="1"/>
  <c r="AX41" i="1" s="1"/>
  <c r="AY42" i="1"/>
  <c r="AY41" i="1" s="1"/>
  <c r="AZ42" i="1"/>
  <c r="AZ41" i="1" s="1"/>
  <c r="BA42" i="1"/>
  <c r="BB42" i="1"/>
  <c r="BB41" i="1" s="1"/>
  <c r="BC42" i="1"/>
  <c r="BD42" i="1"/>
  <c r="BD41" i="1" s="1"/>
  <c r="BE42" i="1"/>
  <c r="BE41" i="1" s="1"/>
  <c r="BF42" i="1"/>
  <c r="BF41" i="1" s="1"/>
  <c r="BG42" i="1"/>
  <c r="BG41" i="1" s="1"/>
  <c r="BH42" i="1"/>
  <c r="BH41" i="1" s="1"/>
  <c r="BI42" i="1"/>
  <c r="BJ42" i="1"/>
  <c r="BJ41" i="1" s="1"/>
  <c r="BK42" i="1"/>
  <c r="BL42" i="1"/>
  <c r="BL41" i="1" s="1"/>
  <c r="BM42" i="1"/>
  <c r="BM41" i="1" s="1"/>
  <c r="BN42" i="1"/>
  <c r="BN41" i="1" s="1"/>
  <c r="BO42" i="1"/>
  <c r="BO41" i="1" s="1"/>
  <c r="BP42" i="1"/>
  <c r="BP41" i="1" s="1"/>
  <c r="BQ42" i="1"/>
  <c r="BR42" i="1"/>
  <c r="BR41" i="1" s="1"/>
  <c r="BS42" i="1"/>
  <c r="BT42" i="1"/>
  <c r="BT41" i="1" s="1"/>
  <c r="BU42" i="1"/>
  <c r="BU41" i="1" s="1"/>
  <c r="BV42" i="1"/>
  <c r="BV41" i="1" s="1"/>
  <c r="BW42" i="1"/>
  <c r="BW41" i="1" s="1"/>
  <c r="BX42" i="1"/>
  <c r="BX41" i="1" s="1"/>
  <c r="BY42" i="1"/>
  <c r="BZ43" i="1"/>
  <c r="BZ42" i="1" s="1"/>
  <c r="BZ41" i="1" s="1"/>
  <c r="CA43" i="1"/>
  <c r="CA42" i="1" s="1"/>
  <c r="CA41" i="1" s="1"/>
  <c r="CB43" i="1"/>
  <c r="CB42" i="1" s="1"/>
  <c r="CB41" i="1" s="1"/>
  <c r="CC43" i="1"/>
  <c r="CC42" i="1" s="1"/>
  <c r="CC41" i="1" s="1"/>
  <c r="CD43" i="1"/>
  <c r="CD42" i="1" s="1"/>
  <c r="CD41" i="1" s="1"/>
  <c r="CE43" i="1"/>
  <c r="CE42" i="1" s="1"/>
  <c r="CE41" i="1" s="1"/>
  <c r="CF43" i="1"/>
  <c r="CF42" i="1" s="1"/>
  <c r="CF41" i="1" s="1"/>
  <c r="CG43" i="1"/>
  <c r="CG42" i="1" s="1"/>
  <c r="CG41" i="1" s="1"/>
  <c r="BW44" i="1" l="1"/>
  <c r="BW6" i="1" s="1"/>
  <c r="BO44" i="1"/>
  <c r="BO6" i="1" s="1"/>
  <c r="BG44" i="1"/>
  <c r="BG6" i="1" s="1"/>
  <c r="AY44" i="1"/>
  <c r="AY6" i="1" s="1"/>
  <c r="AQ44" i="1"/>
  <c r="AQ6" i="1" s="1"/>
  <c r="AI44" i="1"/>
  <c r="AI6" i="1" s="1"/>
  <c r="AA7" i="1"/>
  <c r="AA44" i="1" s="1"/>
  <c r="AA6" i="1" s="1"/>
  <c r="S44" i="1"/>
  <c r="S6" i="1" s="1"/>
  <c r="K44" i="1"/>
  <c r="K6" i="1" s="1"/>
  <c r="BP44" i="1"/>
  <c r="BP6" i="1" s="1"/>
  <c r="CA25" i="1"/>
  <c r="CD7" i="1"/>
  <c r="CD44" i="1" s="1"/>
  <c r="CD6" i="1" s="1"/>
  <c r="BV44" i="1"/>
  <c r="BV6" i="1" s="1"/>
  <c r="BN44" i="1"/>
  <c r="BN6" i="1" s="1"/>
  <c r="BF44" i="1"/>
  <c r="BF6" i="1" s="1"/>
  <c r="AX44" i="1"/>
  <c r="AX6" i="1" s="1"/>
  <c r="AP44" i="1"/>
  <c r="AP6" i="1" s="1"/>
  <c r="AH44" i="1"/>
  <c r="AH6" i="1" s="1"/>
  <c r="Z44" i="1"/>
  <c r="Z6" i="1" s="1"/>
  <c r="R44" i="1"/>
  <c r="R6" i="1" s="1"/>
  <c r="J44" i="1"/>
  <c r="J6" i="1" s="1"/>
  <c r="BH44" i="1"/>
  <c r="BH6" i="1" s="1"/>
  <c r="BZ25" i="1"/>
  <c r="CC7" i="1"/>
  <c r="BU44" i="1"/>
  <c r="BU6" i="1" s="1"/>
  <c r="BM44" i="1"/>
  <c r="BM6" i="1" s="1"/>
  <c r="BE44" i="1"/>
  <c r="BE6" i="1" s="1"/>
  <c r="AW44" i="1"/>
  <c r="AW6" i="1" s="1"/>
  <c r="AO44" i="1"/>
  <c r="AO6" i="1" s="1"/>
  <c r="AG44" i="1"/>
  <c r="AG6" i="1" s="1"/>
  <c r="Y44" i="1"/>
  <c r="Y6" i="1" s="1"/>
  <c r="Q44" i="1"/>
  <c r="Q6" i="1" s="1"/>
  <c r="I44" i="1"/>
  <c r="I6" i="1" s="1"/>
  <c r="AZ44" i="1"/>
  <c r="AZ6" i="1" s="1"/>
  <c r="CB7" i="1"/>
  <c r="CB44" i="1" s="1"/>
  <c r="CB6" i="1" s="1"/>
  <c r="P44" i="1"/>
  <c r="P6" i="1" s="1"/>
  <c r="H44" i="1"/>
  <c r="H6" i="1" s="1"/>
  <c r="CF25" i="1"/>
  <c r="CA7" i="1"/>
  <c r="CA44" i="1" s="1"/>
  <c r="CA6" i="1" s="1"/>
  <c r="BS44" i="1"/>
  <c r="BS6" i="1" s="1"/>
  <c r="BK44" i="1"/>
  <c r="BK6" i="1" s="1"/>
  <c r="BC44" i="1"/>
  <c r="BC6" i="1" s="1"/>
  <c r="AU44" i="1"/>
  <c r="AU6" i="1" s="1"/>
  <c r="AM44" i="1"/>
  <c r="AM6" i="1" s="1"/>
  <c r="AE44" i="1"/>
  <c r="AE6" i="1" s="1"/>
  <c r="O44" i="1"/>
  <c r="O6" i="1" s="1"/>
  <c r="G44" i="1"/>
  <c r="G6" i="1" s="1"/>
  <c r="AJ44" i="1"/>
  <c r="AJ6" i="1" s="1"/>
  <c r="BR44" i="1"/>
  <c r="BR6" i="1" s="1"/>
  <c r="BJ44" i="1"/>
  <c r="BJ6" i="1" s="1"/>
  <c r="BB44" i="1"/>
  <c r="BB6" i="1" s="1"/>
  <c r="AT44" i="1"/>
  <c r="AT6" i="1" s="1"/>
  <c r="AL44" i="1"/>
  <c r="AL6" i="1" s="1"/>
  <c r="AD44" i="1"/>
  <c r="AD6" i="1" s="1"/>
  <c r="V44" i="1"/>
  <c r="V6" i="1" s="1"/>
  <c r="N44" i="1"/>
  <c r="N6" i="1" s="1"/>
  <c r="F44" i="1"/>
  <c r="F6" i="1" s="1"/>
  <c r="BZ7" i="1"/>
  <c r="BZ44" i="1" s="1"/>
  <c r="BZ6" i="1" s="1"/>
  <c r="AB44" i="1"/>
  <c r="AB6" i="1" s="1"/>
  <c r="CG7" i="1"/>
  <c r="CG44" i="1" s="1"/>
  <c r="CG6" i="1" s="1"/>
  <c r="BY44" i="1"/>
  <c r="BY6" i="1" s="1"/>
  <c r="BQ44" i="1"/>
  <c r="BQ6" i="1" s="1"/>
  <c r="BI44" i="1"/>
  <c r="BI6" i="1" s="1"/>
  <c r="BA44" i="1"/>
  <c r="BA6" i="1" s="1"/>
  <c r="AS44" i="1"/>
  <c r="AS6" i="1" s="1"/>
  <c r="AK44" i="1"/>
  <c r="AK6" i="1" s="1"/>
  <c r="AC44" i="1"/>
  <c r="AC6" i="1" s="1"/>
  <c r="U44" i="1"/>
  <c r="U6" i="1" s="1"/>
  <c r="M44" i="1"/>
  <c r="M6" i="1" s="1"/>
  <c r="C44" i="1"/>
  <c r="CC25" i="1"/>
  <c r="CF7" i="1"/>
  <c r="CF44" i="1" s="1"/>
  <c r="CF6" i="1" s="1"/>
  <c r="BX44" i="1"/>
  <c r="BX6" i="1" s="1"/>
  <c r="L44" i="1"/>
  <c r="L6" i="1" s="1"/>
  <c r="W37" i="1"/>
  <c r="W36" i="1" s="1"/>
  <c r="W44" i="1" s="1"/>
  <c r="W6" i="1" s="1"/>
  <c r="CE19" i="1"/>
  <c r="CE18" i="1" s="1"/>
  <c r="CE7" i="1" s="1"/>
  <c r="CE44" i="1" s="1"/>
  <c r="CE6" i="1" s="1"/>
  <c r="CC44" i="1" l="1"/>
  <c r="CC6" i="1" s="1"/>
</calcChain>
</file>

<file path=xl/sharedStrings.xml><?xml version="1.0" encoding="utf-8"?>
<sst xmlns="http://schemas.openxmlformats.org/spreadsheetml/2006/main" count="181" uniqueCount="109">
  <si>
    <t>IŠ VISO:</t>
  </si>
  <si>
    <t>Pakrančių apsaugos funkcijas atliekančių institucijų bendradarbiavimas</t>
  </si>
  <si>
    <t>41IB</t>
  </si>
  <si>
    <t>Stiprinti tvarų jūrų bei vandenynų valdymą skatinant jūrų pažinimą, jūrų stebėjimą arba pakrančių apsaugos tarnybų bendradarbiavimą</t>
  </si>
  <si>
    <t>4.1 tikslas</t>
  </si>
  <si>
    <t>4 Sąjungos prioritetas. Stiprinti tarptautinį vandenynų valdymą ir užtikrinti jūrų bei vandenynų saugą, saugumą, švarą ir tvarų valdymą</t>
  </si>
  <si>
    <t>Vietos plėtros strategijų įgyvendinimas (vietos projektų įgyvendinimas)</t>
  </si>
  <si>
    <t>31SI1</t>
  </si>
  <si>
    <t>Vietos plėtros strategijų įgyvendinimas (VPS administravimas)</t>
  </si>
  <si>
    <t>31SI</t>
  </si>
  <si>
    <t>Vietos plėtros strategijų rengimas</t>
  </si>
  <si>
    <t>31SR</t>
  </si>
  <si>
    <t>Sudaryti sąlygas darniai mėlynajai ekonomikai pakrančių, salų bei sausumos teritorijose, skatinti žvejybos bei akvakultūros bendruomenių tvarų vystymąsi</t>
  </si>
  <si>
    <t>3.1 tikslas</t>
  </si>
  <si>
    <t>3 Sąjungos prioritetas. Sudaryti sąlygas darniai mėlynajai ekonomikai pakrančių, salų bei sausumos teritorijose, skatinti žvejybos bei akvakultūros bendruomenių vystymąsi</t>
  </si>
  <si>
    <t>100 000,00
100 000,00
100 000,00</t>
  </si>
  <si>
    <t>2026-02-26 - 2026-04-15
2026-06-03 - 2026-08-05
2026-09-28 - 2026-11-16</t>
  </si>
  <si>
    <t>Rinkų priemonės (įskaitant skirtas geresniam atsekamumui ir kokybei užtikrinti)</t>
  </si>
  <si>
    <t>22RP</t>
  </si>
  <si>
    <t>2026-02-24 - 2026-04-07</t>
  </si>
  <si>
    <t>Gamintojų organizacijų veiklos skatinimas</t>
  </si>
  <si>
    <t>22GO</t>
  </si>
  <si>
    <t>Investicijos į žvejybos ir akvakultūros produktų perdirbimą</t>
  </si>
  <si>
    <t>22PR</t>
  </si>
  <si>
    <t>Skatinti žvejybos ir akvakultūros produktų prekybą, kokybę ir pridėtinę vertę, taip pat šių produktų perdirbimą</t>
  </si>
  <si>
    <t>2.2 tikslas</t>
  </si>
  <si>
    <t>300 000,00
300 000,00</t>
  </si>
  <si>
    <t>2026-04-30 - 2026-06-08
2026-08-17 - 2026-10-19</t>
  </si>
  <si>
    <t>Gyvūnų ir  visuomenės sveikatos priemonės</t>
  </si>
  <si>
    <t>21SP</t>
  </si>
  <si>
    <t>Gamtotvarkos priemonių įgyvendinimas</t>
  </si>
  <si>
    <t>21GT</t>
  </si>
  <si>
    <t>Ekologinė akvakultūros gamyba</t>
  </si>
  <si>
    <t>21EK</t>
  </si>
  <si>
    <t>3 000 000,00
1 000 000,00
1 900 000,00</t>
  </si>
  <si>
    <t>2026-02-25 - 2026-04-09
2026-04-10 - 2026-05-15
2026-07-27 - 2026-08-28</t>
  </si>
  <si>
    <t>Gamybinės investicijos  į tvarią akvakultūros gamybą ir susijusias pridėdinę vertę kuriančias veiklas</t>
  </si>
  <si>
    <t>21IA</t>
  </si>
  <si>
    <t>140 000,00
200 000,00</t>
  </si>
  <si>
    <t>2026-04-01 - 2026-06-01
2026-09-14 - 2026-11-09</t>
  </si>
  <si>
    <t>Mokslo atstovų ir akvakultūros įmonių bendradarbiavimo veiklos</t>
  </si>
  <si>
    <t>21MA</t>
  </si>
  <si>
    <t>Skatinti darnią akvakultūros veiklą, visų pirma didinti akvakultūros produktų gamybos konkurencingumą, kartu užtikrinant, kad veikla būtų aplinkos požiūriu tvari ilguoju laikotarpiu</t>
  </si>
  <si>
    <t>2.1 tikslas</t>
  </si>
  <si>
    <t>2 Sąjungos prioritetas. Skatinti tvarią akvakultūros veiklą ir žvejybos bei akvakultūros produktų perdirbimą ir prekybą, taip prisidedant prie aprūpinimo maistu Sąjungoje</t>
  </si>
  <si>
    <t>2026-05-18 - 2026-07-20</t>
  </si>
  <si>
    <t>Jūros šiukšlių ir nepageidaujamos priegaudos tvarkymas</t>
  </si>
  <si>
    <t>16JS</t>
  </si>
  <si>
    <t>2026-06-01 - 2026-08-03</t>
  </si>
  <si>
    <t>Išsaugojimo priemonių, skirtų ilgalaikiam išteklių atkūrimui, įgyvendinimas</t>
  </si>
  <si>
    <t>16IP</t>
  </si>
  <si>
    <t>Prisidėti prie vandens biologinės įvairovės ir ekosistemų apsaugos ir atkūrimo</t>
  </si>
  <si>
    <t>1.6 tikslas</t>
  </si>
  <si>
    <t>200 000,00
200 000,00
200 000,00</t>
  </si>
  <si>
    <t>2026-02-27 - 2026-04-09
2026-06-10 - 2026-08-12
2026-10-01 - 2026-11-27</t>
  </si>
  <si>
    <t>Reikalingų sistemų ir prietaisų įsigijimas ir įrengimas laivuose</t>
  </si>
  <si>
    <t>14PI</t>
  </si>
  <si>
    <t>Kontrolė ir vykdymo užtikrinimas</t>
  </si>
  <si>
    <t>14KT</t>
  </si>
  <si>
    <t>Duomenų rinkimas</t>
  </si>
  <si>
    <t>14DR</t>
  </si>
  <si>
    <t>Skatinti veiksmingas žuvininkystės kontrolės ir vykdymo užtikrinimo priemones, be kita ko, kovoti su NNN žvejyba, taip pat patikimus duomenis žiniomis grindžiamam sprendimų priėmimui užtikrinti</t>
  </si>
  <si>
    <t>1.4 tikslas</t>
  </si>
  <si>
    <t>Laikinas žvejybos veiklos nutraukimas</t>
  </si>
  <si>
    <t>13LN</t>
  </si>
  <si>
    <t>2026-08-13 - 2026-10-07</t>
  </si>
  <si>
    <t>Žvejybos veiklos nutraukimas visam laikui</t>
  </si>
  <si>
    <t>13ZN</t>
  </si>
  <si>
    <t>Skatinti suderinti žvejybos pajėgumą su žvejybos galimybėmis žvejybos veiklos nutraukimo visam laikui atveju ir prisidėti prie tinkamo pragyvenimo lygio užtikrinimo laikino žvejybos veiklos nutraukimo atveju</t>
  </si>
  <si>
    <t>1.3 tikslas</t>
  </si>
  <si>
    <t>30 000,00
30 000,00
30 000,00</t>
  </si>
  <si>
    <t>2026-02-24 - 2026-04-02
2026-06-29 - 2026-08-24
2026-10-19 - 2026-12-14</t>
  </si>
  <si>
    <t>Pagrindinių arba pagalbinių variklių keitimas arba modernizavimas</t>
  </si>
  <si>
    <t>12VK</t>
  </si>
  <si>
    <t>Didinti energijos vartojimo efektyvumą ir mažinti išmetamą CO2 kiekį pakeičiant arba modernizuojant žvejybos laivų variklius</t>
  </si>
  <si>
    <t>1.2 tikslas</t>
  </si>
  <si>
    <t>2026-03-02 - 2026-04-30</t>
  </si>
  <si>
    <t>Žvejybos poveikio jūrų aplinkai mažinimas ir žvejybos pritaikymas siekiant apsaugoti rūšis</t>
  </si>
  <si>
    <t>11ZP</t>
  </si>
  <si>
    <t>200 000,00
100 000,00</t>
  </si>
  <si>
    <t>2026-02-27 - 2026-04-09
2026-09-07 - 2026-10-20</t>
  </si>
  <si>
    <t>Mokslo atstovų ir žvejų bendradarbiavimo veiklos</t>
  </si>
  <si>
    <t>11MZ</t>
  </si>
  <si>
    <t>Paukščius apsaugančių žvejybos valdymo priemonių taikymo ir žinduolių, kurie saugomi, daromos žalos kompensavimo sistemos</t>
  </si>
  <si>
    <t>11VP</t>
  </si>
  <si>
    <t>500 000,00
500 000,00</t>
  </si>
  <si>
    <t>2026-02-26 - 2026-04-13
2026-10-05 - 2026-12-01</t>
  </si>
  <si>
    <t>Investicijos į tvarų žvejybos verslą</t>
  </si>
  <si>
    <t>11IZ</t>
  </si>
  <si>
    <t>Stiprinti ekonominiu, socialiniu ir aplinkosaugos požiūriu tausią žvejybos veiklą</t>
  </si>
  <si>
    <t>1.1 tikslas</t>
  </si>
  <si>
    <t>1 Sąjungos prioritetas.  Skatinti tausią žvejybą ir jūrų biologinių išteklių atkūrimą ir išsaugojimą</t>
  </si>
  <si>
    <t>IŠ VISO (be Duomenų rinkimo ir Kontrolės ir vykdymo užtikrinimo priemonių):</t>
  </si>
  <si>
    <t>Deklaruotų EK išlaidų suma, EUR</t>
  </si>
  <si>
    <t>Išmokėta paramos suma, EUR</t>
  </si>
  <si>
    <t>Sutarčių suma, EUR</t>
  </si>
  <si>
    <t>Patvirtinta/pasirašyta sutarčių vnt.</t>
  </si>
  <si>
    <t>Atmesta/ išregistruota suma, EUR</t>
  </si>
  <si>
    <t>Atmesta/ išregistruota, vnt.</t>
  </si>
  <si>
    <t>Prašoma paramos suma, EUR</t>
  </si>
  <si>
    <t>Surinkta paraiškų, vnt.</t>
  </si>
  <si>
    <t>Skirta suma</t>
  </si>
  <si>
    <t>Paraiškų surinkimo terminai</t>
  </si>
  <si>
    <t>Viso 2021-2027</t>
  </si>
  <si>
    <t>2026 metų paraiškų priėmimo grafikas</t>
  </si>
  <si>
    <t>2021-2027 m. įsipareigojimai, EUR</t>
  </si>
  <si>
    <t>Priemonės pavadinimas</t>
  </si>
  <si>
    <t>Priemonės kodas</t>
  </si>
  <si>
    <t>Lietuvos žuvininkystės sektoriaus 2021-2027 metų veiksmų programos  priemonių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</si>
</sst>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sz val="10"/>
      <name val="Arial"/>
      <charset val="186"/>
    </font>
    <font>
      <sz val="11"/>
      <name val="Dialog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22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71">
    <xf numFmtId="0" fontId="0" fillId="0" borderId="0" xfId="0"/>
    <xf numFmtId="0" fontId="1" fillId="0" borderId="0" xfId="1"/>
    <xf numFmtId="4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/>
    <xf numFmtId="0" fontId="3" fillId="0" borderId="0" xfId="1" applyFont="1"/>
    <xf numFmtId="4" fontId="1" fillId="0" borderId="0" xfId="1" applyNumberFormat="1"/>
    <xf numFmtId="4" fontId="5" fillId="0" borderId="0" xfId="2" applyNumberFormat="1" applyFont="1" applyAlignment="1">
      <alignment horizontal="right"/>
    </xf>
    <xf numFmtId="0" fontId="3" fillId="0" borderId="0" xfId="1" applyFont="1" applyAlignment="1">
      <alignment horizontal="right"/>
    </xf>
    <xf numFmtId="4" fontId="7" fillId="2" borderId="1" xfId="3" applyNumberFormat="1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horizontal="left" vertical="top" wrapText="1"/>
    </xf>
    <xf numFmtId="3" fontId="7" fillId="2" borderId="1" xfId="3" applyNumberFormat="1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horizontal="left" vertical="top" wrapText="1"/>
    </xf>
    <xf numFmtId="4" fontId="8" fillId="0" borderId="1" xfId="3" applyNumberFormat="1" applyFont="1" applyBorder="1" applyAlignment="1">
      <alignment horizontal="right" vertical="top" wrapText="1"/>
    </xf>
    <xf numFmtId="0" fontId="8" fillId="0" borderId="1" xfId="3" applyFont="1" applyBorder="1" applyAlignment="1">
      <alignment horizontal="right" vertical="top" wrapText="1"/>
    </xf>
    <xf numFmtId="0" fontId="8" fillId="0" borderId="1" xfId="3" applyFont="1" applyBorder="1" applyAlignment="1">
      <alignment horizontal="left" vertical="top" wrapText="1"/>
    </xf>
    <xf numFmtId="3" fontId="8" fillId="0" borderId="1" xfId="3" applyNumberFormat="1" applyFont="1" applyBorder="1" applyAlignment="1">
      <alignment horizontal="right" vertical="top" wrapText="1"/>
    </xf>
    <xf numFmtId="4" fontId="8" fillId="3" borderId="1" xfId="3" applyNumberFormat="1" applyFont="1" applyFill="1" applyBorder="1" applyAlignment="1">
      <alignment horizontal="right" vertical="top" wrapText="1"/>
    </xf>
    <xf numFmtId="0" fontId="8" fillId="3" borderId="1" xfId="3" applyFont="1" applyFill="1" applyBorder="1" applyAlignment="1">
      <alignment horizontal="right" vertical="top" wrapText="1"/>
    </xf>
    <xf numFmtId="0" fontId="8" fillId="3" borderId="1" xfId="3" applyFont="1" applyFill="1" applyBorder="1" applyAlignment="1">
      <alignment horizontal="left" vertical="top" wrapText="1"/>
    </xf>
    <xf numFmtId="3" fontId="8" fillId="3" borderId="1" xfId="3" applyNumberFormat="1" applyFont="1" applyFill="1" applyBorder="1" applyAlignment="1">
      <alignment horizontal="right" vertical="top" wrapText="1"/>
    </xf>
    <xf numFmtId="4" fontId="7" fillId="4" borderId="1" xfId="3" applyNumberFormat="1" applyFont="1" applyFill="1" applyBorder="1" applyAlignment="1">
      <alignment horizontal="right" vertical="top" wrapText="1"/>
    </xf>
    <xf numFmtId="0" fontId="7" fillId="4" borderId="1" xfId="3" applyFont="1" applyFill="1" applyBorder="1" applyAlignment="1">
      <alignment horizontal="right" vertical="top" wrapText="1"/>
    </xf>
    <xf numFmtId="0" fontId="7" fillId="4" borderId="1" xfId="3" applyFont="1" applyFill="1" applyBorder="1" applyAlignment="1">
      <alignment horizontal="left" vertical="top" wrapText="1"/>
    </xf>
    <xf numFmtId="3" fontId="7" fillId="4" borderId="1" xfId="3" applyNumberFormat="1" applyFont="1" applyFill="1" applyBorder="1" applyAlignment="1">
      <alignment horizontal="right" vertical="top" wrapText="1"/>
    </xf>
    <xf numFmtId="0" fontId="7" fillId="4" borderId="1" xfId="3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3" fontId="8" fillId="0" borderId="1" xfId="1" applyNumberFormat="1" applyFont="1" applyBorder="1" applyAlignment="1">
      <alignment horizontal="right" vertical="top" wrapText="1"/>
    </xf>
    <xf numFmtId="0" fontId="8" fillId="0" borderId="1" xfId="1" applyFont="1" applyBorder="1" applyAlignment="1">
      <alignment horizontal="left" vertical="top" wrapText="1"/>
    </xf>
    <xf numFmtId="0" fontId="8" fillId="3" borderId="1" xfId="1" applyFont="1" applyFill="1" applyBorder="1" applyAlignment="1">
      <alignment horizontal="left" vertical="top" wrapText="1"/>
    </xf>
    <xf numFmtId="3" fontId="8" fillId="3" borderId="1" xfId="1" applyNumberFormat="1" applyFont="1" applyFill="1" applyBorder="1" applyAlignment="1">
      <alignment horizontal="right" vertical="top" wrapText="1"/>
    </xf>
    <xf numFmtId="0" fontId="7" fillId="4" borderId="2" xfId="1" applyFont="1" applyFill="1" applyBorder="1" applyAlignment="1">
      <alignment horizontal="left" vertical="top"/>
    </xf>
    <xf numFmtId="3" fontId="7" fillId="4" borderId="2" xfId="1" applyNumberFormat="1" applyFont="1" applyFill="1" applyBorder="1" applyAlignment="1">
      <alignment horizontal="right" vertical="top" wrapText="1"/>
    </xf>
    <xf numFmtId="0" fontId="7" fillId="4" borderId="2" xfId="1" applyFont="1" applyFill="1" applyBorder="1" applyAlignment="1">
      <alignment horizontal="left" vertical="top" wrapText="1"/>
    </xf>
    <xf numFmtId="0" fontId="7" fillId="4" borderId="3" xfId="1" applyFont="1" applyFill="1" applyBorder="1" applyAlignment="1">
      <alignment horizontal="left" vertical="top" wrapText="1"/>
    </xf>
    <xf numFmtId="4" fontId="8" fillId="0" borderId="1" xfId="3" applyNumberFormat="1" applyFont="1" applyBorder="1" applyAlignment="1">
      <alignment horizontal="left" vertical="top" wrapText="1"/>
    </xf>
    <xf numFmtId="4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1" xfId="1" applyBorder="1"/>
    <xf numFmtId="0" fontId="9" fillId="0" borderId="0" xfId="1" applyFont="1"/>
    <xf numFmtId="4" fontId="9" fillId="0" borderId="0" xfId="1" applyNumberFormat="1" applyFont="1"/>
    <xf numFmtId="4" fontId="8" fillId="3" borderId="1" xfId="3" applyNumberFormat="1" applyFont="1" applyFill="1" applyBorder="1" applyAlignment="1">
      <alignment horizontal="left" vertical="top" wrapText="1"/>
    </xf>
    <xf numFmtId="4" fontId="7" fillId="4" borderId="1" xfId="3" applyNumberFormat="1" applyFont="1" applyFill="1" applyBorder="1" applyAlignment="1">
      <alignment horizontal="left" vertical="top" wrapText="1"/>
    </xf>
    <xf numFmtId="4" fontId="7" fillId="5" borderId="1" xfId="1" applyNumberFormat="1" applyFont="1" applyFill="1" applyBorder="1" applyAlignment="1" applyProtection="1">
      <alignment horizontal="right" vertical="top" wrapText="1"/>
      <protection locked="0"/>
    </xf>
    <xf numFmtId="0" fontId="7" fillId="5" borderId="1" xfId="1" applyFont="1" applyFill="1" applyBorder="1" applyAlignment="1" applyProtection="1">
      <alignment horizontal="right" vertical="top" wrapText="1"/>
      <protection locked="0"/>
    </xf>
    <xf numFmtId="3" fontId="7" fillId="5" borderId="1" xfId="1" applyNumberFormat="1" applyFont="1" applyFill="1" applyBorder="1" applyAlignment="1" applyProtection="1">
      <alignment horizontal="right" vertical="top" wrapText="1"/>
      <protection locked="0"/>
    </xf>
    <xf numFmtId="3" fontId="7" fillId="5" borderId="1" xfId="1" applyNumberFormat="1" applyFont="1" applyFill="1" applyBorder="1" applyAlignment="1" applyProtection="1">
      <alignment horizontal="center" vertical="top" wrapText="1"/>
      <protection locked="0"/>
    </xf>
    <xf numFmtId="0" fontId="10" fillId="5" borderId="1" xfId="2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center" vertical="top" wrapText="1"/>
      <protection locked="0"/>
    </xf>
    <xf numFmtId="3" fontId="7" fillId="0" borderId="1" xfId="1" applyNumberFormat="1" applyFont="1" applyBorder="1" applyAlignment="1" applyProtection="1">
      <alignment horizontal="center" vertical="top" wrapText="1"/>
      <protection locked="0"/>
    </xf>
    <xf numFmtId="3" fontId="7" fillId="0" borderId="1" xfId="3" applyNumberFormat="1" applyFont="1" applyBorder="1" applyAlignment="1" applyProtection="1">
      <alignment horizontal="center" vertical="top" wrapText="1"/>
      <protection locked="0"/>
    </xf>
    <xf numFmtId="4" fontId="7" fillId="6" borderId="4" xfId="3" applyNumberFormat="1" applyFont="1" applyFill="1" applyBorder="1" applyAlignment="1">
      <alignment horizontal="center" vertical="top" wrapText="1"/>
    </xf>
    <xf numFmtId="0" fontId="7" fillId="6" borderId="4" xfId="3" applyFont="1" applyFill="1" applyBorder="1" applyAlignment="1">
      <alignment horizontal="center" vertical="top" wrapText="1"/>
    </xf>
    <xf numFmtId="1" fontId="7" fillId="6" borderId="4" xfId="3" applyNumberFormat="1" applyFont="1" applyFill="1" applyBorder="1" applyAlignment="1">
      <alignment horizontal="center" vertical="top" wrapText="1"/>
    </xf>
    <xf numFmtId="4" fontId="7" fillId="0" borderId="4" xfId="3" applyNumberFormat="1" applyFont="1" applyBorder="1" applyAlignment="1" applyProtection="1">
      <alignment horizontal="center" vertical="top" wrapText="1"/>
      <protection locked="0"/>
    </xf>
    <xf numFmtId="1" fontId="7" fillId="0" borderId="4" xfId="3" applyNumberFormat="1" applyFont="1" applyBorder="1" applyAlignment="1" applyProtection="1">
      <alignment horizontal="center" vertical="top" wrapText="1"/>
      <protection locked="0"/>
    </xf>
    <xf numFmtId="49" fontId="7" fillId="0" borderId="4" xfId="3" applyNumberFormat="1" applyFont="1" applyBorder="1" applyAlignment="1" applyProtection="1">
      <alignment horizontal="center" vertical="top" wrapText="1"/>
      <protection locked="0"/>
    </xf>
    <xf numFmtId="0" fontId="7" fillId="0" borderId="4" xfId="3" applyFont="1" applyBorder="1" applyAlignment="1" applyProtection="1">
      <alignment horizontal="center" vertical="top" wrapText="1"/>
      <protection locked="0"/>
    </xf>
    <xf numFmtId="0" fontId="7" fillId="6" borderId="1" xfId="3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3" applyFont="1" applyBorder="1" applyAlignment="1" applyProtection="1">
      <alignment horizontal="center" vertical="top" wrapText="1"/>
      <protection locked="0"/>
    </xf>
    <xf numFmtId="0" fontId="7" fillId="0" borderId="3" xfId="3" applyFont="1" applyBorder="1" applyAlignment="1" applyProtection="1">
      <alignment horizontal="center" vertical="top" wrapText="1"/>
      <protection locked="0"/>
    </xf>
    <xf numFmtId="0" fontId="7" fillId="0" borderId="6" xfId="3" applyFont="1" applyBorder="1" applyAlignment="1" applyProtection="1">
      <alignment horizontal="center" vertical="top" wrapText="1"/>
      <protection locked="0"/>
    </xf>
    <xf numFmtId="4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1" fillId="0" borderId="0" xfId="3" applyNumberFormat="1" applyFont="1" applyAlignment="1">
      <alignment horizontal="center" vertical="center"/>
    </xf>
    <xf numFmtId="49" fontId="11" fillId="0" borderId="7" xfId="3" applyNumberFormat="1" applyFont="1" applyBorder="1" applyAlignment="1">
      <alignment horizontal="center" vertical="center"/>
    </xf>
    <xf numFmtId="49" fontId="11" fillId="0" borderId="0" xfId="3" applyNumberFormat="1" applyFont="1" applyAlignment="1">
      <alignment horizontal="center" vertical="center"/>
    </xf>
  </cellXfs>
  <cellStyles count="4">
    <cellStyle name="Normal" xfId="0" builtinId="0"/>
    <cellStyle name="Normal 2 2 2" xfId="1" xr:uid="{88F82E64-2A4C-4308-8C4B-D3AF674D0729}"/>
    <cellStyle name="Normal 28" xfId="2" xr:uid="{59278D7D-4981-47F7-9461-5864CEF17C12}"/>
    <cellStyle name="Normal_Copy of KPP 2007 lesos (3D-362 3D-444)" xfId="3" xr:uid="{F9D0D7A6-88E7-4768-BF73-D97753025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7E46-0AB3-4B0E-BBC0-F090E8B39E9B}">
  <sheetPr>
    <pageSetUpPr fitToPage="1"/>
  </sheetPr>
  <dimension ref="A1:FU47"/>
  <sheetViews>
    <sheetView tabSelected="1" zoomScale="60" zoomScaleNormal="60" workbookViewId="0">
      <pane xSplit="5" ySplit="5" topLeftCell="BZ26" activePane="bottomRight" state="frozen"/>
      <selection activeCell="AZ9" sqref="AZ9"/>
      <selection pane="topRight" activeCell="AZ9" sqref="AZ9"/>
      <selection pane="bottomLeft" activeCell="AZ9" sqref="AZ9"/>
      <selection pane="bottomRight" activeCell="AZ9" sqref="AZ9"/>
    </sheetView>
  </sheetViews>
  <sheetFormatPr defaultColWidth="9.109375" defaultRowHeight="17.399999999999999"/>
  <cols>
    <col min="1" max="1" width="15.6640625" style="5" customWidth="1"/>
    <col min="2" max="2" width="57.6640625" style="4" customWidth="1"/>
    <col min="3" max="3" width="20.44140625" style="4" customWidth="1"/>
    <col min="4" max="4" width="28.44140625" style="4" bestFit="1" customWidth="1"/>
    <col min="5" max="5" width="19.88671875" style="2" customWidth="1"/>
    <col min="6" max="7" width="19.88671875" style="3" customWidth="1"/>
    <col min="8" max="8" width="19.88671875" style="2" customWidth="1"/>
    <col min="9" max="13" width="19.88671875" style="1" customWidth="1"/>
    <col min="14" max="14" width="13.33203125" style="1" customWidth="1"/>
    <col min="15" max="17" width="19.33203125" style="1" customWidth="1"/>
    <col min="18" max="18" width="13.88671875" style="1" customWidth="1"/>
    <col min="19" max="33" width="19.33203125" style="1" customWidth="1"/>
    <col min="34" max="34" width="9.5546875" style="1" customWidth="1"/>
    <col min="35" max="41" width="19.33203125" style="1" customWidth="1"/>
    <col min="42" max="42" width="9.5546875" style="1" customWidth="1"/>
    <col min="43" max="49" width="19.33203125" style="1" customWidth="1"/>
    <col min="50" max="50" width="9.5546875" style="1" customWidth="1"/>
    <col min="51" max="53" width="19.33203125" style="1" customWidth="1"/>
    <col min="54" max="57" width="19.33203125" style="1" hidden="1" customWidth="1"/>
    <col min="58" max="58" width="9.5546875" style="1" hidden="1" customWidth="1"/>
    <col min="59" max="65" width="19.33203125" style="1" hidden="1" customWidth="1"/>
    <col min="66" max="66" width="9.5546875" style="1" hidden="1" customWidth="1"/>
    <col min="67" max="73" width="19.33203125" style="1" hidden="1" customWidth="1"/>
    <col min="74" max="74" width="9.5546875" style="1" hidden="1" customWidth="1"/>
    <col min="75" max="77" width="19.33203125" style="1" hidden="1" customWidth="1"/>
    <col min="78" max="78" width="12.33203125" style="1" customWidth="1"/>
    <col min="79" max="79" width="20.109375" style="1" customWidth="1"/>
    <col min="80" max="80" width="18.6640625" style="1" customWidth="1"/>
    <col min="81" max="81" width="19.109375" style="1" customWidth="1"/>
    <col min="82" max="82" width="12.88671875" style="1" customWidth="1"/>
    <col min="83" max="83" width="19.33203125" style="1" customWidth="1"/>
    <col min="84" max="85" width="20.44140625" style="1" customWidth="1"/>
    <col min="86" max="86" width="9.109375" style="1"/>
    <col min="87" max="87" width="11.6640625" style="1" bestFit="1" customWidth="1"/>
    <col min="88" max="16384" width="9.109375" style="1"/>
  </cols>
  <sheetData>
    <row r="1" spans="1:177" ht="55.5" customHeight="1">
      <c r="A1" s="70" t="s">
        <v>108</v>
      </c>
      <c r="B1" s="70"/>
      <c r="C1" s="70"/>
      <c r="D1" s="70"/>
      <c r="E1" s="70"/>
      <c r="F1" s="70"/>
      <c r="G1" s="70"/>
      <c r="H1" s="70"/>
    </row>
    <row r="2" spans="1:177" ht="55.5" customHeight="1">
      <c r="A2" s="69"/>
      <c r="B2" s="69"/>
      <c r="C2" s="68"/>
      <c r="D2" s="68"/>
      <c r="E2" s="66"/>
      <c r="F2" s="68"/>
      <c r="G2" s="67"/>
      <c r="H2" s="66"/>
    </row>
    <row r="3" spans="1:177" ht="53.25" customHeight="1">
      <c r="A3" s="60" t="s">
        <v>107</v>
      </c>
      <c r="B3" s="59" t="s">
        <v>106</v>
      </c>
      <c r="C3" s="65" t="s">
        <v>105</v>
      </c>
      <c r="D3" s="64" t="s">
        <v>104</v>
      </c>
      <c r="E3" s="63"/>
      <c r="F3" s="62">
        <v>2021</v>
      </c>
      <c r="G3" s="62"/>
      <c r="H3" s="62"/>
      <c r="I3" s="62"/>
      <c r="J3" s="62"/>
      <c r="K3" s="62"/>
      <c r="L3" s="62"/>
      <c r="M3" s="62"/>
      <c r="N3" s="62">
        <v>2022</v>
      </c>
      <c r="O3" s="62"/>
      <c r="P3" s="62"/>
      <c r="Q3" s="62"/>
      <c r="R3" s="62"/>
      <c r="S3" s="62"/>
      <c r="T3" s="62"/>
      <c r="U3" s="62"/>
      <c r="V3" s="62">
        <v>2023</v>
      </c>
      <c r="W3" s="62"/>
      <c r="X3" s="62"/>
      <c r="Y3" s="62"/>
      <c r="Z3" s="62"/>
      <c r="AA3" s="62"/>
      <c r="AB3" s="62"/>
      <c r="AC3" s="62"/>
      <c r="AD3" s="62">
        <v>2024</v>
      </c>
      <c r="AE3" s="62"/>
      <c r="AF3" s="62"/>
      <c r="AG3" s="62"/>
      <c r="AH3" s="62"/>
      <c r="AI3" s="62"/>
      <c r="AJ3" s="62"/>
      <c r="AK3" s="62"/>
      <c r="AL3" s="62">
        <v>2025</v>
      </c>
      <c r="AM3" s="62"/>
      <c r="AN3" s="62"/>
      <c r="AO3" s="62"/>
      <c r="AP3" s="62"/>
      <c r="AQ3" s="62"/>
      <c r="AR3" s="62"/>
      <c r="AS3" s="62"/>
      <c r="AT3" s="62">
        <v>2026</v>
      </c>
      <c r="AU3" s="62"/>
      <c r="AV3" s="62"/>
      <c r="AW3" s="62"/>
      <c r="AX3" s="62"/>
      <c r="AY3" s="62"/>
      <c r="AZ3" s="62"/>
      <c r="BA3" s="62"/>
      <c r="BB3" s="62">
        <v>2027</v>
      </c>
      <c r="BC3" s="62"/>
      <c r="BD3" s="62"/>
      <c r="BE3" s="62"/>
      <c r="BF3" s="62"/>
      <c r="BG3" s="62"/>
      <c r="BH3" s="62"/>
      <c r="BI3" s="62"/>
      <c r="BJ3" s="62">
        <v>2028</v>
      </c>
      <c r="BK3" s="62"/>
      <c r="BL3" s="62"/>
      <c r="BM3" s="62"/>
      <c r="BN3" s="62"/>
      <c r="BO3" s="62"/>
      <c r="BP3" s="62"/>
      <c r="BQ3" s="62"/>
      <c r="BR3" s="62">
        <v>2029</v>
      </c>
      <c r="BS3" s="62"/>
      <c r="BT3" s="62"/>
      <c r="BU3" s="62"/>
      <c r="BV3" s="62"/>
      <c r="BW3" s="62"/>
      <c r="BX3" s="62"/>
      <c r="BY3" s="62"/>
      <c r="BZ3" s="61" t="s">
        <v>103</v>
      </c>
      <c r="CA3" s="61"/>
      <c r="CB3" s="61"/>
      <c r="CC3" s="61"/>
      <c r="CD3" s="61"/>
      <c r="CE3" s="61"/>
      <c r="CF3" s="61"/>
      <c r="CG3" s="61"/>
    </row>
    <row r="4" spans="1:177" s="40" customFormat="1" ht="99" customHeight="1">
      <c r="A4" s="60"/>
      <c r="B4" s="59"/>
      <c r="C4" s="58"/>
      <c r="D4" s="55" t="s">
        <v>102</v>
      </c>
      <c r="E4" s="55" t="s">
        <v>101</v>
      </c>
      <c r="F4" s="56" t="s">
        <v>100</v>
      </c>
      <c r="G4" s="55" t="s">
        <v>99</v>
      </c>
      <c r="H4" s="56" t="s">
        <v>98</v>
      </c>
      <c r="I4" s="57" t="s">
        <v>97</v>
      </c>
      <c r="J4" s="56" t="s">
        <v>96</v>
      </c>
      <c r="K4" s="55" t="s">
        <v>95</v>
      </c>
      <c r="L4" s="55" t="s">
        <v>94</v>
      </c>
      <c r="M4" s="55" t="s">
        <v>93</v>
      </c>
      <c r="N4" s="56" t="s">
        <v>100</v>
      </c>
      <c r="O4" s="55" t="s">
        <v>99</v>
      </c>
      <c r="P4" s="56" t="s">
        <v>98</v>
      </c>
      <c r="Q4" s="57" t="s">
        <v>97</v>
      </c>
      <c r="R4" s="56" t="s">
        <v>96</v>
      </c>
      <c r="S4" s="55" t="s">
        <v>95</v>
      </c>
      <c r="T4" s="55" t="s">
        <v>94</v>
      </c>
      <c r="U4" s="55" t="s">
        <v>93</v>
      </c>
      <c r="V4" s="56" t="s">
        <v>100</v>
      </c>
      <c r="W4" s="55" t="s">
        <v>99</v>
      </c>
      <c r="X4" s="56" t="s">
        <v>98</v>
      </c>
      <c r="Y4" s="57" t="s">
        <v>97</v>
      </c>
      <c r="Z4" s="56" t="s">
        <v>96</v>
      </c>
      <c r="AA4" s="55" t="s">
        <v>95</v>
      </c>
      <c r="AB4" s="55" t="s">
        <v>94</v>
      </c>
      <c r="AC4" s="55" t="s">
        <v>93</v>
      </c>
      <c r="AD4" s="56" t="s">
        <v>100</v>
      </c>
      <c r="AE4" s="55" t="s">
        <v>99</v>
      </c>
      <c r="AF4" s="56" t="s">
        <v>98</v>
      </c>
      <c r="AG4" s="57" t="s">
        <v>97</v>
      </c>
      <c r="AH4" s="56" t="s">
        <v>96</v>
      </c>
      <c r="AI4" s="55" t="s">
        <v>95</v>
      </c>
      <c r="AJ4" s="55" t="s">
        <v>94</v>
      </c>
      <c r="AK4" s="55" t="s">
        <v>93</v>
      </c>
      <c r="AL4" s="56" t="s">
        <v>100</v>
      </c>
      <c r="AM4" s="55" t="s">
        <v>99</v>
      </c>
      <c r="AN4" s="56" t="s">
        <v>98</v>
      </c>
      <c r="AO4" s="57" t="s">
        <v>97</v>
      </c>
      <c r="AP4" s="56" t="s">
        <v>96</v>
      </c>
      <c r="AQ4" s="55" t="s">
        <v>95</v>
      </c>
      <c r="AR4" s="55" t="s">
        <v>94</v>
      </c>
      <c r="AS4" s="55" t="s">
        <v>93</v>
      </c>
      <c r="AT4" s="56" t="s">
        <v>100</v>
      </c>
      <c r="AU4" s="55" t="s">
        <v>99</v>
      </c>
      <c r="AV4" s="56" t="s">
        <v>98</v>
      </c>
      <c r="AW4" s="57" t="s">
        <v>97</v>
      </c>
      <c r="AX4" s="56" t="s">
        <v>96</v>
      </c>
      <c r="AY4" s="55" t="s">
        <v>95</v>
      </c>
      <c r="AZ4" s="55" t="s">
        <v>94</v>
      </c>
      <c r="BA4" s="55" t="s">
        <v>93</v>
      </c>
      <c r="BB4" s="56" t="s">
        <v>100</v>
      </c>
      <c r="BC4" s="55" t="s">
        <v>99</v>
      </c>
      <c r="BD4" s="56" t="s">
        <v>98</v>
      </c>
      <c r="BE4" s="57" t="s">
        <v>97</v>
      </c>
      <c r="BF4" s="56" t="s">
        <v>96</v>
      </c>
      <c r="BG4" s="55" t="s">
        <v>95</v>
      </c>
      <c r="BH4" s="55" t="s">
        <v>94</v>
      </c>
      <c r="BI4" s="55" t="s">
        <v>93</v>
      </c>
      <c r="BJ4" s="56" t="s">
        <v>100</v>
      </c>
      <c r="BK4" s="55" t="s">
        <v>99</v>
      </c>
      <c r="BL4" s="56" t="s">
        <v>98</v>
      </c>
      <c r="BM4" s="57" t="s">
        <v>97</v>
      </c>
      <c r="BN4" s="56" t="s">
        <v>96</v>
      </c>
      <c r="BO4" s="55" t="s">
        <v>95</v>
      </c>
      <c r="BP4" s="55" t="s">
        <v>94</v>
      </c>
      <c r="BQ4" s="55" t="s">
        <v>93</v>
      </c>
      <c r="BR4" s="56" t="s">
        <v>100</v>
      </c>
      <c r="BS4" s="55" t="s">
        <v>99</v>
      </c>
      <c r="BT4" s="56" t="s">
        <v>98</v>
      </c>
      <c r="BU4" s="57" t="s">
        <v>97</v>
      </c>
      <c r="BV4" s="56" t="s">
        <v>96</v>
      </c>
      <c r="BW4" s="55" t="s">
        <v>95</v>
      </c>
      <c r="BX4" s="55" t="s">
        <v>94</v>
      </c>
      <c r="BY4" s="55" t="s">
        <v>93</v>
      </c>
      <c r="BZ4" s="54" t="s">
        <v>100</v>
      </c>
      <c r="CA4" s="52" t="s">
        <v>99</v>
      </c>
      <c r="CB4" s="53" t="s">
        <v>98</v>
      </c>
      <c r="CC4" s="52" t="s">
        <v>97</v>
      </c>
      <c r="CD4" s="53" t="s">
        <v>96</v>
      </c>
      <c r="CE4" s="52" t="s">
        <v>95</v>
      </c>
      <c r="CF4" s="52" t="s">
        <v>94</v>
      </c>
      <c r="CG4" s="52" t="s">
        <v>93</v>
      </c>
    </row>
    <row r="5" spans="1:177" s="40" customFormat="1" ht="15.75" customHeight="1">
      <c r="A5" s="50">
        <v>1</v>
      </c>
      <c r="B5" s="51">
        <v>2</v>
      </c>
      <c r="C5" s="50">
        <v>3</v>
      </c>
      <c r="D5" s="50">
        <v>4</v>
      </c>
      <c r="E5" s="50">
        <v>5</v>
      </c>
      <c r="F5" s="49">
        <v>6</v>
      </c>
      <c r="G5" s="50">
        <v>7</v>
      </c>
      <c r="H5" s="49">
        <v>8</v>
      </c>
      <c r="I5" s="50">
        <v>9</v>
      </c>
      <c r="J5" s="49">
        <v>10</v>
      </c>
      <c r="K5" s="50">
        <v>11</v>
      </c>
      <c r="L5" s="49">
        <v>12</v>
      </c>
      <c r="M5" s="50">
        <v>13</v>
      </c>
      <c r="N5" s="49">
        <v>14</v>
      </c>
      <c r="O5" s="50">
        <v>15</v>
      </c>
      <c r="P5" s="49">
        <v>16</v>
      </c>
      <c r="Q5" s="50">
        <v>17</v>
      </c>
      <c r="R5" s="49">
        <v>18</v>
      </c>
      <c r="S5" s="50">
        <v>19</v>
      </c>
      <c r="T5" s="49">
        <v>20</v>
      </c>
      <c r="U5" s="50">
        <v>21</v>
      </c>
      <c r="V5" s="49">
        <v>22</v>
      </c>
      <c r="W5" s="50">
        <v>23</v>
      </c>
      <c r="X5" s="49">
        <v>24</v>
      </c>
      <c r="Y5" s="50">
        <v>25</v>
      </c>
      <c r="Z5" s="49">
        <v>26</v>
      </c>
      <c r="AA5" s="50">
        <v>27</v>
      </c>
      <c r="AB5" s="49">
        <v>28</v>
      </c>
      <c r="AC5" s="50">
        <v>29</v>
      </c>
      <c r="AD5" s="49">
        <v>30</v>
      </c>
      <c r="AE5" s="50">
        <v>31</v>
      </c>
      <c r="AF5" s="49">
        <v>32</v>
      </c>
      <c r="AG5" s="50">
        <v>33</v>
      </c>
      <c r="AH5" s="49">
        <v>34</v>
      </c>
      <c r="AI5" s="50">
        <v>35</v>
      </c>
      <c r="AJ5" s="49">
        <v>36</v>
      </c>
      <c r="AK5" s="50">
        <v>37</v>
      </c>
      <c r="AL5" s="49">
        <v>38</v>
      </c>
      <c r="AM5" s="50">
        <v>39</v>
      </c>
      <c r="AN5" s="49">
        <v>40</v>
      </c>
      <c r="AO5" s="50">
        <v>41</v>
      </c>
      <c r="AP5" s="49">
        <v>42</v>
      </c>
      <c r="AQ5" s="50">
        <v>43</v>
      </c>
      <c r="AR5" s="49">
        <v>44</v>
      </c>
      <c r="AS5" s="50">
        <v>45</v>
      </c>
      <c r="AT5" s="49">
        <v>46</v>
      </c>
      <c r="AU5" s="50">
        <v>47</v>
      </c>
      <c r="AV5" s="49">
        <v>48</v>
      </c>
      <c r="AW5" s="50">
        <v>49</v>
      </c>
      <c r="AX5" s="49">
        <v>50</v>
      </c>
      <c r="AY5" s="50">
        <v>51</v>
      </c>
      <c r="AZ5" s="49">
        <v>52</v>
      </c>
      <c r="BA5" s="50">
        <v>53</v>
      </c>
      <c r="BB5" s="49">
        <v>54</v>
      </c>
      <c r="BC5" s="50">
        <v>55</v>
      </c>
      <c r="BD5" s="49">
        <v>56</v>
      </c>
      <c r="BE5" s="50">
        <v>57</v>
      </c>
      <c r="BF5" s="49">
        <v>58</v>
      </c>
      <c r="BG5" s="50">
        <v>59</v>
      </c>
      <c r="BH5" s="49">
        <v>60</v>
      </c>
      <c r="BI5" s="50">
        <v>61</v>
      </c>
      <c r="BJ5" s="49">
        <v>62</v>
      </c>
      <c r="BK5" s="50">
        <v>63</v>
      </c>
      <c r="BL5" s="49">
        <v>64</v>
      </c>
      <c r="BM5" s="50">
        <v>65</v>
      </c>
      <c r="BN5" s="49">
        <v>66</v>
      </c>
      <c r="BO5" s="50">
        <v>67</v>
      </c>
      <c r="BP5" s="49">
        <v>68</v>
      </c>
      <c r="BQ5" s="50">
        <v>69</v>
      </c>
      <c r="BR5" s="49">
        <v>70</v>
      </c>
      <c r="BS5" s="50">
        <v>71</v>
      </c>
      <c r="BT5" s="49">
        <v>72</v>
      </c>
      <c r="BU5" s="50">
        <v>73</v>
      </c>
      <c r="BV5" s="49">
        <v>74</v>
      </c>
      <c r="BW5" s="50">
        <v>75</v>
      </c>
      <c r="BX5" s="49">
        <v>76</v>
      </c>
      <c r="BY5" s="50">
        <v>77</v>
      </c>
      <c r="BZ5" s="50">
        <v>78</v>
      </c>
      <c r="CA5" s="49">
        <v>79</v>
      </c>
      <c r="CB5" s="50">
        <v>80</v>
      </c>
      <c r="CC5" s="50">
        <v>81</v>
      </c>
      <c r="CD5" s="49">
        <v>82</v>
      </c>
      <c r="CE5" s="50">
        <v>83</v>
      </c>
      <c r="CF5" s="50">
        <v>84</v>
      </c>
      <c r="CG5" s="49">
        <v>85</v>
      </c>
    </row>
    <row r="6" spans="1:177" s="40" customFormat="1" ht="26.4">
      <c r="A6" s="47"/>
      <c r="B6" s="48" t="s">
        <v>92</v>
      </c>
      <c r="C6" s="47"/>
      <c r="D6" s="47"/>
      <c r="E6" s="47"/>
      <c r="F6" s="46">
        <f>F44-F19-F20</f>
        <v>0</v>
      </c>
      <c r="G6" s="44">
        <f>G44-G19-G20</f>
        <v>0</v>
      </c>
      <c r="H6" s="46">
        <f>H44-H19-H20</f>
        <v>0</v>
      </c>
      <c r="I6" s="44">
        <f>I44-I19-I20</f>
        <v>0</v>
      </c>
      <c r="J6" s="45">
        <f>J44-J19-J20</f>
        <v>0</v>
      </c>
      <c r="K6" s="44">
        <f>K44-K19-K20</f>
        <v>0</v>
      </c>
      <c r="L6" s="44">
        <f>L44-L19-L20</f>
        <v>0</v>
      </c>
      <c r="M6" s="44">
        <f>M44-M19-M20</f>
        <v>0</v>
      </c>
      <c r="N6" s="46">
        <f>N44-N19-N20</f>
        <v>0</v>
      </c>
      <c r="O6" s="44">
        <f>O44-O19-O20</f>
        <v>0</v>
      </c>
      <c r="P6" s="46">
        <f>P44-P19-P20</f>
        <v>0</v>
      </c>
      <c r="Q6" s="44">
        <f>Q44-Q19-Q20</f>
        <v>0</v>
      </c>
      <c r="R6" s="45">
        <f>R44-R19-R20</f>
        <v>0</v>
      </c>
      <c r="S6" s="44">
        <f>S44-S19-S20</f>
        <v>0</v>
      </c>
      <c r="T6" s="44">
        <f>T44-T19-T20</f>
        <v>0</v>
      </c>
      <c r="U6" s="44">
        <f>U44-U19-U20</f>
        <v>0</v>
      </c>
      <c r="V6" s="46">
        <f>V44-V19-V20</f>
        <v>39</v>
      </c>
      <c r="W6" s="44">
        <f>W44-W19-W20</f>
        <v>2296459.3900000006</v>
      </c>
      <c r="X6" s="46">
        <f>X44-X19-X20</f>
        <v>3</v>
      </c>
      <c r="Y6" s="44">
        <f>Y44-Y19-Y20</f>
        <v>43574.97</v>
      </c>
      <c r="Z6" s="45">
        <f>Z44-Z19-Z20</f>
        <v>14</v>
      </c>
      <c r="AA6" s="44">
        <f>AA44-AA19-AA20</f>
        <v>708251.91000000015</v>
      </c>
      <c r="AB6" s="44">
        <f>AB44-AB19-AB20</f>
        <v>230873.92999999993</v>
      </c>
      <c r="AC6" s="44">
        <f>AC44-AC19-AC20</f>
        <v>0</v>
      </c>
      <c r="AD6" s="46">
        <f>AD44-AD19-AD20</f>
        <v>103</v>
      </c>
      <c r="AE6" s="44">
        <f>AE44-AE19-AE20</f>
        <v>16386295.76</v>
      </c>
      <c r="AF6" s="46">
        <f>AF44-AF19-AF20</f>
        <v>9</v>
      </c>
      <c r="AG6" s="44">
        <f>AG44-AG19-AG20</f>
        <v>1817478.02</v>
      </c>
      <c r="AH6" s="45">
        <f>AH44-AH19-AH20</f>
        <v>77</v>
      </c>
      <c r="AI6" s="44">
        <f>AI44-AI19-AI20</f>
        <v>16548335.470000001</v>
      </c>
      <c r="AJ6" s="44">
        <f>AJ44-AJ19-AJ20</f>
        <v>2960258.5100000002</v>
      </c>
      <c r="AK6" s="44">
        <f>AK44-AK19-AK20</f>
        <v>1623237.3699999999</v>
      </c>
      <c r="AL6" s="46">
        <f>AL44-AL19-AL20</f>
        <v>148</v>
      </c>
      <c r="AM6" s="44">
        <f>AM44-AM19-AM20</f>
        <v>17448053.409999996</v>
      </c>
      <c r="AN6" s="46">
        <f>AN44-AN19-AN20</f>
        <v>43</v>
      </c>
      <c r="AO6" s="44">
        <f>AO44-AO19-AO20</f>
        <v>6951356.3499999996</v>
      </c>
      <c r="AP6" s="45">
        <f>AP44-AP19-AP20</f>
        <v>95</v>
      </c>
      <c r="AQ6" s="44">
        <f>AQ44-AQ19-AQ20</f>
        <v>13622953.939999999</v>
      </c>
      <c r="AR6" s="44">
        <f>AR44-AR19-AR20</f>
        <v>10720108.990000002</v>
      </c>
      <c r="AS6" s="44">
        <f>AS44-AS19-AS20</f>
        <v>10083803.560000001</v>
      </c>
      <c r="AT6" s="46">
        <f>AT44-AT19-AT20</f>
        <v>63</v>
      </c>
      <c r="AU6" s="44">
        <f>AU44-AU19-AU20</f>
        <v>8041794.5699999994</v>
      </c>
      <c r="AV6" s="46">
        <f>AV44-AV19-AV20</f>
        <v>15</v>
      </c>
      <c r="AW6" s="44">
        <f>AW44-AW19-AW20</f>
        <v>5879932.4100000001</v>
      </c>
      <c r="AX6" s="45">
        <f>AX44-AX19-AX20</f>
        <v>48</v>
      </c>
      <c r="AY6" s="44">
        <f>AY44-AY19-AY20</f>
        <v>3616309.96</v>
      </c>
      <c r="AZ6" s="44">
        <f>AZ44-AZ19-AZ20</f>
        <v>6874960.2800000003</v>
      </c>
      <c r="BA6" s="44">
        <f>BA44-BA19-BA20</f>
        <v>6585249.6500000004</v>
      </c>
      <c r="BB6" s="46">
        <f>BB44-BB19-BB20</f>
        <v>0</v>
      </c>
      <c r="BC6" s="44">
        <f>BC44-BC19-BC20</f>
        <v>0</v>
      </c>
      <c r="BD6" s="46">
        <f>BD44-BD19-BD20</f>
        <v>0</v>
      </c>
      <c r="BE6" s="44">
        <f>BE44-BE19-BE20</f>
        <v>0</v>
      </c>
      <c r="BF6" s="45">
        <f>BF44-BF19-BF20</f>
        <v>0</v>
      </c>
      <c r="BG6" s="44">
        <f>BG44-BG19-BG20</f>
        <v>0</v>
      </c>
      <c r="BH6" s="44">
        <f>BH44-BH19-BH20</f>
        <v>0</v>
      </c>
      <c r="BI6" s="44">
        <f>BI44-BI19-BI20</f>
        <v>0</v>
      </c>
      <c r="BJ6" s="46">
        <f>BJ44-BJ19-BJ20</f>
        <v>0</v>
      </c>
      <c r="BK6" s="44">
        <f>BK44-BK19-BK20</f>
        <v>0</v>
      </c>
      <c r="BL6" s="46">
        <f>BL44-BL19-BL20</f>
        <v>0</v>
      </c>
      <c r="BM6" s="44">
        <f>BM44-BM19-BM20</f>
        <v>0</v>
      </c>
      <c r="BN6" s="45">
        <f>BN44-BN19-BN20</f>
        <v>0</v>
      </c>
      <c r="BO6" s="44">
        <f>BO44-BO19-BO20</f>
        <v>0</v>
      </c>
      <c r="BP6" s="44">
        <f>BP44-BP19-BP20</f>
        <v>0</v>
      </c>
      <c r="BQ6" s="44">
        <f>BQ44-BQ19-BQ20</f>
        <v>0</v>
      </c>
      <c r="BR6" s="46">
        <f>BR44-BR19-BR20</f>
        <v>0</v>
      </c>
      <c r="BS6" s="44">
        <f>BS44-BS19-BS20</f>
        <v>0</v>
      </c>
      <c r="BT6" s="46">
        <f>BT44-BT19-BT20</f>
        <v>0</v>
      </c>
      <c r="BU6" s="44">
        <f>BU44-BU19-BU20</f>
        <v>0</v>
      </c>
      <c r="BV6" s="45">
        <f>BV44-BV19-BV20</f>
        <v>0</v>
      </c>
      <c r="BW6" s="44">
        <f>BW44-BW19-BW20</f>
        <v>0</v>
      </c>
      <c r="BX6" s="44">
        <f>BX44-BX19-BX20</f>
        <v>0</v>
      </c>
      <c r="BY6" s="44">
        <f>BY44-BY19-BY20</f>
        <v>0</v>
      </c>
      <c r="BZ6" s="46">
        <f>BZ44-BZ19-BZ20</f>
        <v>353</v>
      </c>
      <c r="CA6" s="44">
        <f>CA44-CA19-CA20</f>
        <v>44172603.129999995</v>
      </c>
      <c r="CB6" s="46">
        <f>CB44-CB19-CB20</f>
        <v>70</v>
      </c>
      <c r="CC6" s="44">
        <f>CC44-CC19-CC20</f>
        <v>14692341.750000002</v>
      </c>
      <c r="CD6" s="45">
        <f>CD44-CD19-CD20</f>
        <v>234</v>
      </c>
      <c r="CE6" s="44">
        <f>CE44-CE19-CE20</f>
        <v>34495851.279999994</v>
      </c>
      <c r="CF6" s="44">
        <f>CF44-CF19-CF20</f>
        <v>20786201.710000001</v>
      </c>
      <c r="CG6" s="44">
        <f>CG44-CG19-CG20</f>
        <v>18292290.579999998</v>
      </c>
    </row>
    <row r="7" spans="1:177" ht="33" customHeight="1">
      <c r="A7" s="26" t="s">
        <v>91</v>
      </c>
      <c r="B7" s="26"/>
      <c r="C7" s="25">
        <f>C8+C13+C15+C18+C22</f>
        <v>31757651</v>
      </c>
      <c r="D7" s="24"/>
      <c r="E7" s="43"/>
      <c r="F7" s="23">
        <f>F8+F13+F15+F18+F22</f>
        <v>0</v>
      </c>
      <c r="G7" s="22">
        <f>G8+G13+G15+G18+G22</f>
        <v>0</v>
      </c>
      <c r="H7" s="23">
        <f>H8+H13+H15+H18+H22</f>
        <v>0</v>
      </c>
      <c r="I7" s="22">
        <f>I8+I13+I15+I18+I22</f>
        <v>0</v>
      </c>
      <c r="J7" s="23">
        <f>J8+J13+J15+J18+J22</f>
        <v>0</v>
      </c>
      <c r="K7" s="22">
        <f>K8+K13+K15+K18+K22</f>
        <v>0</v>
      </c>
      <c r="L7" s="22">
        <f>L8+L13+L15+L18+L22</f>
        <v>0</v>
      </c>
      <c r="M7" s="22">
        <f>M8+M13+M15+M18+M22</f>
        <v>0</v>
      </c>
      <c r="N7" s="23">
        <f>N8+N13+N15+N18+N22</f>
        <v>1</v>
      </c>
      <c r="O7" s="22">
        <f>O8+O13+O15+O18+O22</f>
        <v>157300</v>
      </c>
      <c r="P7" s="23">
        <f>P8+P13+P15+P18+P22</f>
        <v>0</v>
      </c>
      <c r="Q7" s="22">
        <f>Q8+Q13+Q15+Q18+Q22</f>
        <v>0</v>
      </c>
      <c r="R7" s="23">
        <f>R8+R13+R15+R18+R22</f>
        <v>1</v>
      </c>
      <c r="S7" s="22">
        <f>S8+S13+S15+S18+S22</f>
        <v>157300</v>
      </c>
      <c r="T7" s="22">
        <f>T8+T13+T15+T18+T22</f>
        <v>157300</v>
      </c>
      <c r="U7" s="22">
        <f>U8+U13+U15+U18+U22</f>
        <v>0</v>
      </c>
      <c r="V7" s="23">
        <f>V8+V13+V15+V18+V22</f>
        <v>5</v>
      </c>
      <c r="W7" s="22">
        <f>W8+W13+W15+W18+W22</f>
        <v>2038750</v>
      </c>
      <c r="X7" s="23">
        <f>X8+X13+X15+X18+X22</f>
        <v>0</v>
      </c>
      <c r="Y7" s="22">
        <f>Y8+Y13+Y15+Y18+Y22</f>
        <v>0</v>
      </c>
      <c r="Z7" s="23">
        <f>Z8+Z13+Z15+Z18+Z22</f>
        <v>5</v>
      </c>
      <c r="AA7" s="22">
        <f>AA8+AA13+AA15+AA18+AA22</f>
        <v>2038750</v>
      </c>
      <c r="AB7" s="22">
        <f>AB8+AB13+AB15+AB18+AB22</f>
        <v>1831780.5</v>
      </c>
      <c r="AC7" s="22">
        <f>AC8+AC13+AC15+AC18+AC22</f>
        <v>157300</v>
      </c>
      <c r="AD7" s="23">
        <f>AD8+AD13+AD15+AD18+AD22</f>
        <v>45</v>
      </c>
      <c r="AE7" s="22">
        <f>AE8+AE13+AE15+AE18+AE22</f>
        <v>6552640.4100000001</v>
      </c>
      <c r="AF7" s="23">
        <f>AF8+AF13+AF15+AF18+AF22</f>
        <v>7</v>
      </c>
      <c r="AG7" s="22">
        <f>AG8+AG13+AG15+AG18+AG22</f>
        <v>1576307.05</v>
      </c>
      <c r="AH7" s="23">
        <f>AH8+AH13+AH15+AH18+AH22</f>
        <v>14</v>
      </c>
      <c r="AI7" s="22">
        <f>AI8+AI13+AI15+AI18+AI22</f>
        <v>3255973.9299999997</v>
      </c>
      <c r="AJ7" s="22">
        <f>AJ8+AJ13+AJ15+AJ18+AJ22</f>
        <v>2882963.62</v>
      </c>
      <c r="AK7" s="22">
        <f>AK8+AK13+AK15+AK18+AK22</f>
        <v>503840.73</v>
      </c>
      <c r="AL7" s="23">
        <f>AL8+AL13+AL15+AL18+AL22</f>
        <v>66</v>
      </c>
      <c r="AM7" s="22">
        <f>AM8+AM13+AM15+AM18+AM22</f>
        <v>4371586.38</v>
      </c>
      <c r="AN7" s="23">
        <f>AN8+AN13+AN15+AN18+AN22</f>
        <v>10</v>
      </c>
      <c r="AO7" s="22">
        <f>AO8+AO13+AO15+AO18+AO22</f>
        <v>464579.92000000004</v>
      </c>
      <c r="AP7" s="23">
        <f>AP8+AP13+AP15+AP18+AP22</f>
        <v>61</v>
      </c>
      <c r="AQ7" s="22">
        <f>AQ8+AQ13+AQ15+AQ18+AQ22</f>
        <v>7110516.1899999995</v>
      </c>
      <c r="AR7" s="22">
        <f>AR8+AR13+AR15+AR18+AR22</f>
        <v>5705160.3399999999</v>
      </c>
      <c r="AS7" s="22">
        <f>AS8+AS13+AS15+AS18+AS22</f>
        <v>6761779.1699999999</v>
      </c>
      <c r="AT7" s="23">
        <f>AT8+AT13+AT15+AT18+AT22</f>
        <v>18</v>
      </c>
      <c r="AU7" s="22">
        <f>AU8+AU13+AU15+AU18+AU22</f>
        <v>2826343.8200000003</v>
      </c>
      <c r="AV7" s="23">
        <f>AV8+AV13+AV15+AV18+AV22</f>
        <v>4</v>
      </c>
      <c r="AW7" s="22">
        <f>AW8+AW13+AW15+AW18+AW22</f>
        <v>1114172.33</v>
      </c>
      <c r="AX7" s="23">
        <f>AX8+AX13+AX15+AX18+AX22</f>
        <v>16</v>
      </c>
      <c r="AY7" s="22">
        <f>AY8+AY13+AY15+AY18+AY22</f>
        <v>4145144.9299999997</v>
      </c>
      <c r="AZ7" s="22">
        <f>AZ8+AZ13+AZ15+AZ18+AZ22</f>
        <v>1466490.66</v>
      </c>
      <c r="BA7" s="22">
        <f>BA8+BA13+BA15+BA18+BA22</f>
        <v>791204.38</v>
      </c>
      <c r="BB7" s="23">
        <f>BB8+BB13+BB15+BB18+BB22</f>
        <v>0</v>
      </c>
      <c r="BC7" s="22">
        <f>BC8+BC13+BC15+BC18+BC22</f>
        <v>0</v>
      </c>
      <c r="BD7" s="23">
        <f>BD8+BD13+BD15+BD18+BD22</f>
        <v>0</v>
      </c>
      <c r="BE7" s="22">
        <f>BE8+BE13+BE15+BE18+BE22</f>
        <v>0</v>
      </c>
      <c r="BF7" s="23">
        <f>BF8+BF13+BF15+BF18+BF22</f>
        <v>0</v>
      </c>
      <c r="BG7" s="22">
        <f>BG8+BG13+BG15+BG18+BG22</f>
        <v>0</v>
      </c>
      <c r="BH7" s="22">
        <f>BH8+BH13+BH15+BH18+BH22</f>
        <v>0</v>
      </c>
      <c r="BI7" s="22">
        <f>BI8+BI13+BI15+BI18+BI22</f>
        <v>0</v>
      </c>
      <c r="BJ7" s="23">
        <f>BJ8+BJ13+BJ15+BJ18+BJ22</f>
        <v>0</v>
      </c>
      <c r="BK7" s="22">
        <f>BK8+BK13+BK15+BK18+BK22</f>
        <v>0</v>
      </c>
      <c r="BL7" s="23">
        <f>BL8+BL13+BL15+BL18+BL22</f>
        <v>0</v>
      </c>
      <c r="BM7" s="22">
        <f>BM8+BM13+BM15+BM18+BM22</f>
        <v>0</v>
      </c>
      <c r="BN7" s="23">
        <f>BN8+BN13+BN15+BN18+BN22</f>
        <v>0</v>
      </c>
      <c r="BO7" s="22">
        <f>BO8+BO13+BO15+BO18+BO22</f>
        <v>0</v>
      </c>
      <c r="BP7" s="22">
        <f>BP8+BP13+BP15+BP18+BP22</f>
        <v>0</v>
      </c>
      <c r="BQ7" s="22">
        <f>BQ8+BQ13+BQ15+BQ18+BQ22</f>
        <v>0</v>
      </c>
      <c r="BR7" s="23">
        <f>BR8+BR13+BR15+BR18+BR22</f>
        <v>0</v>
      </c>
      <c r="BS7" s="22">
        <f>BS8+BS13+BS15+BS18+BS22</f>
        <v>0</v>
      </c>
      <c r="BT7" s="23">
        <f>BT8+BT13+BT15+BT18+BT22</f>
        <v>0</v>
      </c>
      <c r="BU7" s="22">
        <f>BU8+BU13+BU15+BU18+BU22</f>
        <v>0</v>
      </c>
      <c r="BV7" s="23">
        <f>BV8+BV13+BV15+BV18+BV22</f>
        <v>0</v>
      </c>
      <c r="BW7" s="22">
        <f>BW8+BW13+BW15+BW18+BW22</f>
        <v>0</v>
      </c>
      <c r="BX7" s="22">
        <f>BX8+BX13+BX15+BX18+BX22</f>
        <v>0</v>
      </c>
      <c r="BY7" s="22">
        <f>BY8+BY13+BY15+BY18+BY22</f>
        <v>0</v>
      </c>
      <c r="BZ7" s="23">
        <f>BZ8+BZ13+BZ15+BZ18+BZ22</f>
        <v>135</v>
      </c>
      <c r="CA7" s="22">
        <f>CA8+CA13+CA15+CA18+CA22</f>
        <v>15946620.609999999</v>
      </c>
      <c r="CB7" s="23">
        <f>CB8+CB13+CB15+CB18+CB22</f>
        <v>21</v>
      </c>
      <c r="CC7" s="22">
        <f>CC8+CC13+CC15+CC18+CC22</f>
        <v>3155059.3</v>
      </c>
      <c r="CD7" s="23">
        <f>CD8+CD13+CD15+CD18+CD22</f>
        <v>97</v>
      </c>
      <c r="CE7" s="22">
        <f>CE8+CE13+CE15+CE18+CE22</f>
        <v>16707685.050000001</v>
      </c>
      <c r="CF7" s="22">
        <f>CF8+CF13+CF15+CF18+CF22</f>
        <v>12043695.120000001</v>
      </c>
      <c r="CG7" s="22">
        <f>CG8+CG13+CG15+CG18+CG22</f>
        <v>8214124.2799999993</v>
      </c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</row>
    <row r="8" spans="1:177" ht="31.2">
      <c r="A8" s="20" t="s">
        <v>90</v>
      </c>
      <c r="B8" s="20" t="s">
        <v>89</v>
      </c>
      <c r="C8" s="21">
        <f>C9+C10+C11+C12</f>
        <v>5710000</v>
      </c>
      <c r="D8" s="20"/>
      <c r="E8" s="42"/>
      <c r="F8" s="19">
        <f>F9+F10+F11+F12</f>
        <v>0</v>
      </c>
      <c r="G8" s="18">
        <f>G9+G10+G11+G12</f>
        <v>0</v>
      </c>
      <c r="H8" s="19">
        <f>H9+H10+H11+H12</f>
        <v>0</v>
      </c>
      <c r="I8" s="18">
        <f>I9+I10+I11+I12</f>
        <v>0</v>
      </c>
      <c r="J8" s="19">
        <f>J9+J10+J11+J12</f>
        <v>0</v>
      </c>
      <c r="K8" s="18">
        <f>K9+K10+K11+K12</f>
        <v>0</v>
      </c>
      <c r="L8" s="18">
        <f>L9+L10+L11+L12</f>
        <v>0</v>
      </c>
      <c r="M8" s="18">
        <f>M9+M10+M11+M12</f>
        <v>0</v>
      </c>
      <c r="N8" s="19">
        <f>N9+N10+N11+N12</f>
        <v>0</v>
      </c>
      <c r="O8" s="18">
        <f>O9+O10+O11+O12</f>
        <v>0</v>
      </c>
      <c r="P8" s="19">
        <f>P9+P10+P11+P12</f>
        <v>0</v>
      </c>
      <c r="Q8" s="18">
        <f>Q9+Q10+Q11+Q12</f>
        <v>0</v>
      </c>
      <c r="R8" s="19">
        <f>R9+R10+R11+R12</f>
        <v>0</v>
      </c>
      <c r="S8" s="18">
        <f>S9+S10+S11+S12</f>
        <v>0</v>
      </c>
      <c r="T8" s="18">
        <f>T9+T10+T11+T12</f>
        <v>0</v>
      </c>
      <c r="U8" s="18">
        <f>U9+U10+U11+U12</f>
        <v>0</v>
      </c>
      <c r="V8" s="19">
        <f>V9+V10+V11+V12</f>
        <v>0</v>
      </c>
      <c r="W8" s="18">
        <f>W9+W10+W11+W12</f>
        <v>0</v>
      </c>
      <c r="X8" s="19">
        <f>X9+X10+X11+X12</f>
        <v>0</v>
      </c>
      <c r="Y8" s="18">
        <f>Y9+Y10+Y11+Y12</f>
        <v>0</v>
      </c>
      <c r="Z8" s="19">
        <f>Z9+Z10+Z11+Z12</f>
        <v>0</v>
      </c>
      <c r="AA8" s="18">
        <f>AA9+AA10+AA11+AA12</f>
        <v>0</v>
      </c>
      <c r="AB8" s="18">
        <f>AB9+AB10+AB11+AB12</f>
        <v>0</v>
      </c>
      <c r="AC8" s="18">
        <f>AC9+AC10+AC11+AC12</f>
        <v>0</v>
      </c>
      <c r="AD8" s="19">
        <f>AD9+AD10+AD11+AD12</f>
        <v>38</v>
      </c>
      <c r="AE8" s="18">
        <f>AE9+AE10+AE11+AE12</f>
        <v>1477652.21</v>
      </c>
      <c r="AF8" s="19">
        <f>AF9+AF10+AF11+AF12</f>
        <v>5</v>
      </c>
      <c r="AG8" s="18">
        <f>AG9+AG10+AG11+AG12</f>
        <v>255828.55</v>
      </c>
      <c r="AH8" s="19">
        <f>AH9+AH10+AH11+AH12</f>
        <v>12</v>
      </c>
      <c r="AI8" s="18">
        <f>AI9+AI10+AI11+AI12</f>
        <v>500414.95</v>
      </c>
      <c r="AJ8" s="18">
        <f>AJ9+AJ10+AJ11+AJ12</f>
        <v>168499.92</v>
      </c>
      <c r="AK8" s="18">
        <f>AK9+AK10+AK11+AK12</f>
        <v>0</v>
      </c>
      <c r="AL8" s="19">
        <f>AL9+AL10+AL11+AL12</f>
        <v>58</v>
      </c>
      <c r="AM8" s="18">
        <f>AM9+AM10+AM11+AM12</f>
        <v>1500078.91</v>
      </c>
      <c r="AN8" s="19">
        <f>AN9+AN10+AN11+AN12</f>
        <v>10</v>
      </c>
      <c r="AO8" s="18">
        <f>AO9+AO10+AO11+AO12</f>
        <v>464579.92000000004</v>
      </c>
      <c r="AP8" s="19">
        <f>AP9+AP10+AP11+AP12</f>
        <v>57</v>
      </c>
      <c r="AQ8" s="18">
        <f>AQ9+AQ10+AQ11+AQ12</f>
        <v>1462656.4899999998</v>
      </c>
      <c r="AR8" s="18">
        <f>AR9+AR10+AR11+AR12</f>
        <v>859444.62999999989</v>
      </c>
      <c r="AS8" s="18">
        <f>AS9+AS10+AS11+AS12</f>
        <v>748918.8899999999</v>
      </c>
      <c r="AT8" s="19">
        <f>AT9+AT10+AT11+AT12</f>
        <v>18</v>
      </c>
      <c r="AU8" s="18">
        <f>AU9+AU10+AU11+AU12</f>
        <v>911506.44</v>
      </c>
      <c r="AV8" s="19">
        <f>AV9+AV10+AV11+AV12</f>
        <v>2</v>
      </c>
      <c r="AW8" s="18">
        <f>AW9+AW10+AW11+AW12</f>
        <v>116841.44</v>
      </c>
      <c r="AX8" s="19">
        <f>AX9+AX10+AX11+AX12</f>
        <v>11</v>
      </c>
      <c r="AY8" s="18">
        <f>AY9+AY10+AY11+AY12</f>
        <v>287965.45</v>
      </c>
      <c r="AZ8" s="18">
        <f>AZ9+AZ10+AZ11+AZ12</f>
        <v>600255.1399999999</v>
      </c>
      <c r="BA8" s="18">
        <f>BA9+BA10+BA11+BA12</f>
        <v>575317.47</v>
      </c>
      <c r="BB8" s="19">
        <f>BB9+BB10+BB11+BB12</f>
        <v>0</v>
      </c>
      <c r="BC8" s="18">
        <f>BC9+BC10+BC11+BC12</f>
        <v>0</v>
      </c>
      <c r="BD8" s="19">
        <f>BD9+BD10+BD11+BD12</f>
        <v>0</v>
      </c>
      <c r="BE8" s="18">
        <f>BE9+BE10+BE11+BE12</f>
        <v>0</v>
      </c>
      <c r="BF8" s="19">
        <f>BF9+BF10+BF11+BF12</f>
        <v>0</v>
      </c>
      <c r="BG8" s="18">
        <f>BG9+BG10+BG11+BG12</f>
        <v>0</v>
      </c>
      <c r="BH8" s="18">
        <f>BH9+BH10+BH11+BH12</f>
        <v>0</v>
      </c>
      <c r="BI8" s="18">
        <f>BI9+BI10+BI11+BI12</f>
        <v>0</v>
      </c>
      <c r="BJ8" s="19">
        <f>BJ9+BJ10+BJ11+BJ12</f>
        <v>0</v>
      </c>
      <c r="BK8" s="18">
        <f>BK9+BK10+BK11+BK12</f>
        <v>0</v>
      </c>
      <c r="BL8" s="19">
        <f>BL9+BL10+BL11+BL12</f>
        <v>0</v>
      </c>
      <c r="BM8" s="18">
        <f>BM9+BM10+BM11+BM12</f>
        <v>0</v>
      </c>
      <c r="BN8" s="19">
        <f>BN9+BN10+BN11+BN12</f>
        <v>0</v>
      </c>
      <c r="BO8" s="18">
        <f>BO9+BO10+BO11+BO12</f>
        <v>0</v>
      </c>
      <c r="BP8" s="18">
        <f>BP9+BP10+BP11+BP12</f>
        <v>0</v>
      </c>
      <c r="BQ8" s="18">
        <f>BQ9+BQ10+BQ11+BQ12</f>
        <v>0</v>
      </c>
      <c r="BR8" s="19">
        <f>BR9+BR10+BR11+BR12</f>
        <v>0</v>
      </c>
      <c r="BS8" s="18">
        <f>BS9+BS10+BS11+BS12</f>
        <v>0</v>
      </c>
      <c r="BT8" s="19">
        <f>BT9+BT10+BT11+BT12</f>
        <v>0</v>
      </c>
      <c r="BU8" s="18">
        <f>BU9+BU10+BU11+BU12</f>
        <v>0</v>
      </c>
      <c r="BV8" s="19">
        <f>BV9+BV10+BV11+BV12</f>
        <v>0</v>
      </c>
      <c r="BW8" s="18">
        <f>BW9+BW10+BW11+BW12</f>
        <v>0</v>
      </c>
      <c r="BX8" s="18">
        <f>BX9+BX10+BX11+BX12</f>
        <v>0</v>
      </c>
      <c r="BY8" s="18">
        <f>BY9+BY10+BY11+BY12</f>
        <v>0</v>
      </c>
      <c r="BZ8" s="19">
        <f>BZ9+BZ10+BZ11+BZ12</f>
        <v>114</v>
      </c>
      <c r="CA8" s="18">
        <f>CA9+CA10+CA11+CA12</f>
        <v>3889237.5599999996</v>
      </c>
      <c r="CB8" s="19">
        <f>CB9+CB10+CB11+CB12</f>
        <v>17</v>
      </c>
      <c r="CC8" s="18">
        <f>CC9+CC10+CC11+CC12</f>
        <v>837249.91</v>
      </c>
      <c r="CD8" s="19">
        <f>CD9+CD10+CD11+CD12</f>
        <v>80</v>
      </c>
      <c r="CE8" s="18">
        <f>CE9+CE10+CE11+CE12</f>
        <v>2251036.8899999997</v>
      </c>
      <c r="CF8" s="18">
        <f>CF9+CF10+CF11+CF12</f>
        <v>1628199.69</v>
      </c>
      <c r="CG8" s="18">
        <f>CG9+CG10+CG11+CG12</f>
        <v>1324236.3599999999</v>
      </c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</row>
    <row r="9" spans="1:177" s="40" customFormat="1" ht="31.2">
      <c r="A9" s="29" t="s">
        <v>88</v>
      </c>
      <c r="B9" s="16" t="s">
        <v>87</v>
      </c>
      <c r="C9" s="17">
        <v>2800000</v>
      </c>
      <c r="D9" s="16" t="s">
        <v>86</v>
      </c>
      <c r="E9" s="14" t="s">
        <v>85</v>
      </c>
      <c r="F9" s="15"/>
      <c r="G9" s="14"/>
      <c r="H9" s="15"/>
      <c r="I9" s="14"/>
      <c r="J9" s="15"/>
      <c r="K9" s="14"/>
      <c r="L9" s="14"/>
      <c r="M9" s="14"/>
      <c r="N9" s="15"/>
      <c r="O9" s="14"/>
      <c r="P9" s="15"/>
      <c r="Q9" s="14"/>
      <c r="R9" s="15"/>
      <c r="S9" s="14"/>
      <c r="T9" s="14"/>
      <c r="U9" s="14"/>
      <c r="V9" s="15"/>
      <c r="W9" s="14"/>
      <c r="X9" s="15"/>
      <c r="Y9" s="14"/>
      <c r="Z9" s="15"/>
      <c r="AA9" s="14"/>
      <c r="AB9" s="14"/>
      <c r="AC9" s="14"/>
      <c r="AD9" s="15">
        <v>13</v>
      </c>
      <c r="AE9" s="14">
        <v>530930.29</v>
      </c>
      <c r="AF9" s="15">
        <v>1</v>
      </c>
      <c r="AG9" s="14">
        <v>35386</v>
      </c>
      <c r="AH9" s="15"/>
      <c r="AI9" s="14"/>
      <c r="AJ9" s="14"/>
      <c r="AK9" s="14"/>
      <c r="AL9" s="15">
        <v>18</v>
      </c>
      <c r="AM9" s="14">
        <v>827639.48</v>
      </c>
      <c r="AN9" s="15">
        <v>5</v>
      </c>
      <c r="AO9" s="14">
        <v>193540.02000000002</v>
      </c>
      <c r="AP9" s="15">
        <v>17</v>
      </c>
      <c r="AQ9" s="14">
        <v>793980.79</v>
      </c>
      <c r="AR9" s="14">
        <v>372187.82999999996</v>
      </c>
      <c r="AS9" s="14">
        <v>226890.87</v>
      </c>
      <c r="AT9" s="15">
        <v>5</v>
      </c>
      <c r="AU9" s="14">
        <v>356098.70999999996</v>
      </c>
      <c r="AV9" s="15">
        <v>1</v>
      </c>
      <c r="AW9" s="14">
        <v>47220.33</v>
      </c>
      <c r="AX9" s="15">
        <v>7</v>
      </c>
      <c r="AY9" s="14">
        <v>287867.05</v>
      </c>
      <c r="AZ9" s="14">
        <v>271046.58999999997</v>
      </c>
      <c r="BA9" s="14">
        <v>285156.28000000003</v>
      </c>
      <c r="BB9" s="15"/>
      <c r="BC9" s="14"/>
      <c r="BD9" s="15"/>
      <c r="BE9" s="14"/>
      <c r="BF9" s="15"/>
      <c r="BG9" s="14"/>
      <c r="BH9" s="14"/>
      <c r="BI9" s="14"/>
      <c r="BJ9" s="15"/>
      <c r="BK9" s="14"/>
      <c r="BL9" s="15"/>
      <c r="BM9" s="14"/>
      <c r="BN9" s="15"/>
      <c r="BO9" s="14"/>
      <c r="BP9" s="14"/>
      <c r="BQ9" s="14"/>
      <c r="BR9" s="15"/>
      <c r="BS9" s="14"/>
      <c r="BT9" s="15"/>
      <c r="BU9" s="14"/>
      <c r="BV9" s="15"/>
      <c r="BW9" s="14"/>
      <c r="BX9" s="14"/>
      <c r="BY9" s="14"/>
      <c r="BZ9" s="15">
        <f>F9+N9+V9+AD9+AL9+AT9+BB9+BJ9+BR9</f>
        <v>36</v>
      </c>
      <c r="CA9" s="14">
        <f>G9+O9+W9+AE9+AM9+AU9+BC9+BK9+BS9</f>
        <v>1714668.48</v>
      </c>
      <c r="CB9" s="15">
        <f>H9+P9+X9+AF9+AN9+AV9+BD9+BL9+BT9</f>
        <v>7</v>
      </c>
      <c r="CC9" s="14">
        <f>I9+Q9+Y9+AG9+AO9+AW9+BE9+BM9+BU9</f>
        <v>276146.35000000003</v>
      </c>
      <c r="CD9" s="15">
        <f>J9+R9+Z9+AH9+AP9+AX9+BF9+BN9+BV9</f>
        <v>24</v>
      </c>
      <c r="CE9" s="14">
        <f>K9+S9+AA9+AI9+AQ9+AY9+BG9+BO9+BW9</f>
        <v>1081847.8400000001</v>
      </c>
      <c r="CF9" s="14">
        <f>L9+T9+AB9+AJ9+AR9+AZ9+BH9+BP9+BX9</f>
        <v>643234.41999999993</v>
      </c>
      <c r="CG9" s="14">
        <f>M9+U9+AC9+AK9+AS9+BA9+BI9+BQ9+BY9</f>
        <v>512047.15</v>
      </c>
    </row>
    <row r="10" spans="1:177" ht="46.8">
      <c r="A10" s="29" t="s">
        <v>84</v>
      </c>
      <c r="B10" s="16" t="s">
        <v>83</v>
      </c>
      <c r="C10" s="17">
        <v>730000</v>
      </c>
      <c r="D10" s="36"/>
      <c r="E10" s="14"/>
      <c r="F10" s="15"/>
      <c r="G10" s="14"/>
      <c r="H10" s="15"/>
      <c r="I10" s="14"/>
      <c r="J10" s="15"/>
      <c r="K10" s="14"/>
      <c r="L10" s="14"/>
      <c r="M10" s="14"/>
      <c r="N10" s="15"/>
      <c r="O10" s="14"/>
      <c r="P10" s="15"/>
      <c r="Q10" s="14"/>
      <c r="R10" s="15"/>
      <c r="S10" s="14"/>
      <c r="T10" s="14"/>
      <c r="U10" s="14"/>
      <c r="V10" s="15"/>
      <c r="W10" s="14"/>
      <c r="X10" s="15"/>
      <c r="Y10" s="14"/>
      <c r="Z10" s="15"/>
      <c r="AA10" s="14"/>
      <c r="AB10" s="14"/>
      <c r="AC10" s="14"/>
      <c r="AD10" s="15">
        <v>5</v>
      </c>
      <c r="AE10" s="14"/>
      <c r="AF10" s="15"/>
      <c r="AG10" s="14"/>
      <c r="AH10" s="15"/>
      <c r="AI10" s="14"/>
      <c r="AJ10" s="14"/>
      <c r="AK10" s="14"/>
      <c r="AL10" s="15">
        <v>28</v>
      </c>
      <c r="AM10" s="14"/>
      <c r="AN10" s="15">
        <v>1</v>
      </c>
      <c r="AO10" s="14"/>
      <c r="AP10" s="15">
        <v>28</v>
      </c>
      <c r="AQ10" s="14">
        <v>41411.749999999993</v>
      </c>
      <c r="AR10" s="14">
        <v>41084.429999999993</v>
      </c>
      <c r="AS10" s="14">
        <v>41084.429999999986</v>
      </c>
      <c r="AT10" s="15"/>
      <c r="AU10" s="14"/>
      <c r="AV10" s="15"/>
      <c r="AW10" s="14"/>
      <c r="AX10" s="15">
        <v>4</v>
      </c>
      <c r="AY10" s="14">
        <v>98.4</v>
      </c>
      <c r="AZ10" s="14"/>
      <c r="BA10" s="14"/>
      <c r="BB10" s="15"/>
      <c r="BC10" s="14"/>
      <c r="BD10" s="15"/>
      <c r="BE10" s="14"/>
      <c r="BF10" s="15"/>
      <c r="BG10" s="14"/>
      <c r="BH10" s="14"/>
      <c r="BI10" s="14"/>
      <c r="BJ10" s="15"/>
      <c r="BK10" s="14"/>
      <c r="BL10" s="15"/>
      <c r="BM10" s="14"/>
      <c r="BN10" s="15"/>
      <c r="BO10" s="14"/>
      <c r="BP10" s="14"/>
      <c r="BQ10" s="14"/>
      <c r="BR10" s="15"/>
      <c r="BS10" s="14"/>
      <c r="BT10" s="15"/>
      <c r="BU10" s="14"/>
      <c r="BV10" s="15"/>
      <c r="BW10" s="14"/>
      <c r="BX10" s="14"/>
      <c r="BY10" s="14"/>
      <c r="BZ10" s="15">
        <f>F10+N10+V10+AD10+AL10+AT10+BB10+BJ10+BR10</f>
        <v>33</v>
      </c>
      <c r="CA10" s="14">
        <f>G10+O10+W10+AE10+AM10+AU10+BC10+BK10+BS10</f>
        <v>0</v>
      </c>
      <c r="CB10" s="15">
        <f>H10+P10+X10+AF10+AN10+AV10+BD10+BL10+BT10</f>
        <v>1</v>
      </c>
      <c r="CC10" s="14">
        <f>I10+Q10+Y10+AG10+AO10+AW10+BE10+BM10+BU10</f>
        <v>0</v>
      </c>
      <c r="CD10" s="15">
        <f>J10+R10+Z10+AH10+AP10+AX10+BF10+BN10+BV10</f>
        <v>32</v>
      </c>
      <c r="CE10" s="14">
        <f>K10+S10+AA10+AI10+AQ10+AY10+BG10+BO10+BW10</f>
        <v>41510.149999999994</v>
      </c>
      <c r="CF10" s="14">
        <f>L10+T10+AB10+AJ10+AR10+AZ10+BH10+BP10+BX10</f>
        <v>41084.429999999993</v>
      </c>
      <c r="CG10" s="14">
        <f>M10+U10+AC10+AK10+AS10+BA10+BI10+BQ10+BY10</f>
        <v>41084.429999999986</v>
      </c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</row>
    <row r="11" spans="1:177" ht="31.2">
      <c r="A11" s="29" t="s">
        <v>82</v>
      </c>
      <c r="B11" s="16" t="s">
        <v>81</v>
      </c>
      <c r="C11" s="17">
        <v>460000</v>
      </c>
      <c r="D11" s="16" t="s">
        <v>80</v>
      </c>
      <c r="E11" s="14" t="s">
        <v>79</v>
      </c>
      <c r="F11" s="15"/>
      <c r="G11" s="14"/>
      <c r="H11" s="15"/>
      <c r="I11" s="14"/>
      <c r="J11" s="15"/>
      <c r="K11" s="14"/>
      <c r="L11" s="14"/>
      <c r="M11" s="14"/>
      <c r="N11" s="15"/>
      <c r="O11" s="14"/>
      <c r="P11" s="15"/>
      <c r="Q11" s="14"/>
      <c r="R11" s="15"/>
      <c r="S11" s="14"/>
      <c r="T11" s="14"/>
      <c r="U11" s="14"/>
      <c r="V11" s="15"/>
      <c r="W11" s="14"/>
      <c r="X11" s="15"/>
      <c r="Y11" s="14"/>
      <c r="Z11" s="15"/>
      <c r="AA11" s="14"/>
      <c r="AB11" s="14"/>
      <c r="AC11" s="14"/>
      <c r="AD11" s="15">
        <v>2</v>
      </c>
      <c r="AE11" s="14">
        <v>125183</v>
      </c>
      <c r="AF11" s="15">
        <v>1</v>
      </c>
      <c r="AG11" s="14">
        <v>69963.55</v>
      </c>
      <c r="AH11" s="15">
        <v>1</v>
      </c>
      <c r="AI11" s="14">
        <v>55219.45</v>
      </c>
      <c r="AJ11" s="14">
        <v>24219.35</v>
      </c>
      <c r="AK11" s="14"/>
      <c r="AL11" s="15">
        <v>3</v>
      </c>
      <c r="AM11" s="14">
        <v>197981.99</v>
      </c>
      <c r="AN11" s="15">
        <v>2</v>
      </c>
      <c r="AO11" s="14">
        <v>131239.9</v>
      </c>
      <c r="AP11" s="15">
        <v>1</v>
      </c>
      <c r="AQ11" s="14">
        <v>66742.09</v>
      </c>
      <c r="AR11" s="14">
        <v>19936.32</v>
      </c>
      <c r="AS11" s="14">
        <v>13082.73</v>
      </c>
      <c r="AT11" s="15"/>
      <c r="AU11" s="14"/>
      <c r="AV11" s="15"/>
      <c r="AW11" s="14"/>
      <c r="AX11" s="15"/>
      <c r="AY11" s="14"/>
      <c r="AZ11" s="14">
        <v>35680.99</v>
      </c>
      <c r="BA11" s="14">
        <v>14512.51</v>
      </c>
      <c r="BB11" s="15"/>
      <c r="BC11" s="14"/>
      <c r="BD11" s="15"/>
      <c r="BE11" s="14"/>
      <c r="BF11" s="15"/>
      <c r="BG11" s="14"/>
      <c r="BH11" s="14"/>
      <c r="BI11" s="14"/>
      <c r="BJ11" s="15"/>
      <c r="BK11" s="14"/>
      <c r="BL11" s="15"/>
      <c r="BM11" s="14"/>
      <c r="BN11" s="15"/>
      <c r="BO11" s="14"/>
      <c r="BP11" s="14"/>
      <c r="BQ11" s="14"/>
      <c r="BR11" s="15"/>
      <c r="BS11" s="14"/>
      <c r="BT11" s="15"/>
      <c r="BU11" s="14"/>
      <c r="BV11" s="15"/>
      <c r="BW11" s="14"/>
      <c r="BX11" s="14"/>
      <c r="BY11" s="14"/>
      <c r="BZ11" s="15">
        <f>F11+N11+V11+AD11+AL11+AT11+BB11+BJ11+BR11</f>
        <v>5</v>
      </c>
      <c r="CA11" s="14">
        <f>G11+O11+W11+AE11+AM11+AU11+BC11+BK11+BS11</f>
        <v>323164.99</v>
      </c>
      <c r="CB11" s="15">
        <f>H11+P11+X11+AF11+AN11+AV11+BD11+BL11+BT11</f>
        <v>3</v>
      </c>
      <c r="CC11" s="14">
        <f>I11+Q11+Y11+AG11+AO11+AW11+BE11+BM11+BU11</f>
        <v>201203.45</v>
      </c>
      <c r="CD11" s="15">
        <f>J11+R11+Z11+AH11+AP11+AX11+BF11+BN11+BV11</f>
        <v>2</v>
      </c>
      <c r="CE11" s="14">
        <f>K11+S11+AA11+AI11+AQ11+AY11+BG11+BO11+BW11</f>
        <v>121961.54</v>
      </c>
      <c r="CF11" s="14">
        <f>L11+T11+AB11+AJ11+AR11+AZ11+BH11+BP11+BX11</f>
        <v>79836.66</v>
      </c>
      <c r="CG11" s="14">
        <f>M11+U11+AC11+AK11+AS11+BA11+BI11+BQ11+BY11</f>
        <v>27595.239999999998</v>
      </c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</row>
    <row r="12" spans="1:177" ht="31.2">
      <c r="A12" s="29" t="s">
        <v>78</v>
      </c>
      <c r="B12" s="16" t="s">
        <v>77</v>
      </c>
      <c r="C12" s="17">
        <v>1720000</v>
      </c>
      <c r="D12" s="16" t="s">
        <v>76</v>
      </c>
      <c r="E12" s="14">
        <v>600000</v>
      </c>
      <c r="F12" s="15"/>
      <c r="G12" s="14"/>
      <c r="H12" s="15"/>
      <c r="I12" s="14"/>
      <c r="J12" s="15"/>
      <c r="K12" s="14"/>
      <c r="L12" s="14"/>
      <c r="M12" s="14"/>
      <c r="N12" s="15"/>
      <c r="O12" s="14"/>
      <c r="P12" s="15"/>
      <c r="Q12" s="14"/>
      <c r="R12" s="15"/>
      <c r="S12" s="14"/>
      <c r="T12" s="14"/>
      <c r="U12" s="14"/>
      <c r="V12" s="15"/>
      <c r="W12" s="14"/>
      <c r="X12" s="15"/>
      <c r="Y12" s="14"/>
      <c r="Z12" s="15"/>
      <c r="AA12" s="14"/>
      <c r="AB12" s="14"/>
      <c r="AC12" s="14"/>
      <c r="AD12" s="15">
        <v>18</v>
      </c>
      <c r="AE12" s="14">
        <v>821538.91999999993</v>
      </c>
      <c r="AF12" s="15">
        <v>3</v>
      </c>
      <c r="AG12" s="14">
        <v>150479</v>
      </c>
      <c r="AH12" s="15">
        <v>11</v>
      </c>
      <c r="AI12" s="14">
        <v>445195.5</v>
      </c>
      <c r="AJ12" s="14">
        <v>144280.57</v>
      </c>
      <c r="AK12" s="14"/>
      <c r="AL12" s="15">
        <v>9</v>
      </c>
      <c r="AM12" s="14">
        <v>474457.43999999994</v>
      </c>
      <c r="AN12" s="15">
        <v>2</v>
      </c>
      <c r="AO12" s="14">
        <v>139800</v>
      </c>
      <c r="AP12" s="15">
        <v>11</v>
      </c>
      <c r="AQ12" s="14">
        <v>560521.85999999987</v>
      </c>
      <c r="AR12" s="14">
        <v>426236.05</v>
      </c>
      <c r="AS12" s="14">
        <v>467860.86</v>
      </c>
      <c r="AT12" s="15">
        <v>13</v>
      </c>
      <c r="AU12" s="14">
        <v>555407.73</v>
      </c>
      <c r="AV12" s="15">
        <v>1</v>
      </c>
      <c r="AW12" s="14">
        <v>69621.11</v>
      </c>
      <c r="AX12" s="15"/>
      <c r="AY12" s="14"/>
      <c r="AZ12" s="14">
        <v>293527.56</v>
      </c>
      <c r="BA12" s="14">
        <v>275648.68</v>
      </c>
      <c r="BB12" s="15"/>
      <c r="BC12" s="14"/>
      <c r="BD12" s="15"/>
      <c r="BE12" s="14"/>
      <c r="BF12" s="15"/>
      <c r="BG12" s="14"/>
      <c r="BH12" s="14"/>
      <c r="BI12" s="14"/>
      <c r="BJ12" s="15"/>
      <c r="BK12" s="14"/>
      <c r="BL12" s="15"/>
      <c r="BM12" s="14"/>
      <c r="BN12" s="15"/>
      <c r="BO12" s="14"/>
      <c r="BP12" s="14"/>
      <c r="BQ12" s="14"/>
      <c r="BR12" s="15"/>
      <c r="BS12" s="14"/>
      <c r="BT12" s="15"/>
      <c r="BU12" s="14"/>
      <c r="BV12" s="15"/>
      <c r="BW12" s="14"/>
      <c r="BX12" s="14"/>
      <c r="BY12" s="14"/>
      <c r="BZ12" s="15">
        <f>F12+N12+V12+AD12+AL12+AT12+BB12+BJ12+BR12</f>
        <v>40</v>
      </c>
      <c r="CA12" s="14">
        <f>G12+O12+W12+AE12+AM12+AU12+BC12+BK12+BS12</f>
        <v>1851404.0899999999</v>
      </c>
      <c r="CB12" s="15">
        <f>H12+P12+X12+AF12+AN12+AV12+BD12+BL12+BT12</f>
        <v>6</v>
      </c>
      <c r="CC12" s="14">
        <f>I12+Q12+Y12+AG12+AO12+AW12+BE12+BM12+BU12</f>
        <v>359900.11</v>
      </c>
      <c r="CD12" s="15">
        <f>J12+R12+Z12+AH12+AP12+AX12+BF12+BN12+BV12</f>
        <v>22</v>
      </c>
      <c r="CE12" s="14">
        <f>K12+S12+AA12+AI12+AQ12+AY12+BG12+BO12+BW12</f>
        <v>1005717.3599999999</v>
      </c>
      <c r="CF12" s="14">
        <f>L12+T12+AB12+AJ12+AR12+AZ12+BH12+BP12+BX12</f>
        <v>864044.17999999993</v>
      </c>
      <c r="CG12" s="14">
        <f>M12+U12+AC12+AK12+AS12+BA12+BI12+BQ12+BY12</f>
        <v>743509.54</v>
      </c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</row>
    <row r="13" spans="1:177" ht="31.5" customHeight="1">
      <c r="A13" s="30" t="s">
        <v>75</v>
      </c>
      <c r="B13" s="20" t="s">
        <v>74</v>
      </c>
      <c r="C13" s="21">
        <f>C14</f>
        <v>180000</v>
      </c>
      <c r="D13" s="20"/>
      <c r="E13" s="18"/>
      <c r="F13" s="19">
        <f>F14</f>
        <v>0</v>
      </c>
      <c r="G13" s="18">
        <f>G14</f>
        <v>0</v>
      </c>
      <c r="H13" s="19">
        <f>H14</f>
        <v>0</v>
      </c>
      <c r="I13" s="18">
        <f>I14</f>
        <v>0</v>
      </c>
      <c r="J13" s="19">
        <f>J14</f>
        <v>0</v>
      </c>
      <c r="K13" s="18">
        <f>K14</f>
        <v>0</v>
      </c>
      <c r="L13" s="18">
        <f>L14</f>
        <v>0</v>
      </c>
      <c r="M13" s="18">
        <f>M14</f>
        <v>0</v>
      </c>
      <c r="N13" s="19">
        <f>N14</f>
        <v>0</v>
      </c>
      <c r="O13" s="18">
        <f>O14</f>
        <v>0</v>
      </c>
      <c r="P13" s="19">
        <f>P14</f>
        <v>0</v>
      </c>
      <c r="Q13" s="18">
        <f>Q14</f>
        <v>0</v>
      </c>
      <c r="R13" s="19">
        <f>R14</f>
        <v>0</v>
      </c>
      <c r="S13" s="18">
        <f>S14</f>
        <v>0</v>
      </c>
      <c r="T13" s="18">
        <f>T14</f>
        <v>0</v>
      </c>
      <c r="U13" s="18">
        <f>U14</f>
        <v>0</v>
      </c>
      <c r="V13" s="19">
        <f>V14</f>
        <v>0</v>
      </c>
      <c r="W13" s="18">
        <f>W14</f>
        <v>0</v>
      </c>
      <c r="X13" s="19">
        <f>X14</f>
        <v>0</v>
      </c>
      <c r="Y13" s="18">
        <f>Y14</f>
        <v>0</v>
      </c>
      <c r="Z13" s="19">
        <f>Z14</f>
        <v>0</v>
      </c>
      <c r="AA13" s="18">
        <f>AA14</f>
        <v>0</v>
      </c>
      <c r="AB13" s="18">
        <f>AB14</f>
        <v>0</v>
      </c>
      <c r="AC13" s="18">
        <f>AC14</f>
        <v>0</v>
      </c>
      <c r="AD13" s="19">
        <f>AD14</f>
        <v>3</v>
      </c>
      <c r="AE13" s="18">
        <f>AE14</f>
        <v>7556.35</v>
      </c>
      <c r="AF13" s="19">
        <f>AF14</f>
        <v>1</v>
      </c>
      <c r="AG13" s="18">
        <f>AG14</f>
        <v>2968.26</v>
      </c>
      <c r="AH13" s="19">
        <f>AH14</f>
        <v>1</v>
      </c>
      <c r="AI13" s="18">
        <f>AI14</f>
        <v>2968.26</v>
      </c>
      <c r="AJ13" s="18">
        <f>AJ14</f>
        <v>2968.26</v>
      </c>
      <c r="AK13" s="18">
        <f>AK14</f>
        <v>0</v>
      </c>
      <c r="AL13" s="19">
        <f>AL14</f>
        <v>0</v>
      </c>
      <c r="AM13" s="18">
        <f>AM14</f>
        <v>0</v>
      </c>
      <c r="AN13" s="19">
        <f>AN14</f>
        <v>0</v>
      </c>
      <c r="AO13" s="18">
        <f>AO14</f>
        <v>0</v>
      </c>
      <c r="AP13" s="19">
        <f>AP14</f>
        <v>1</v>
      </c>
      <c r="AQ13" s="18">
        <f>AQ14</f>
        <v>1619.83</v>
      </c>
      <c r="AR13" s="18">
        <f>AR14</f>
        <v>1619.83</v>
      </c>
      <c r="AS13" s="18">
        <f>AS14</f>
        <v>4588.09</v>
      </c>
      <c r="AT13" s="19">
        <f>AT14</f>
        <v>0</v>
      </c>
      <c r="AU13" s="18">
        <f>AU14</f>
        <v>0</v>
      </c>
      <c r="AV13" s="19">
        <f>AV14</f>
        <v>0</v>
      </c>
      <c r="AW13" s="18">
        <f>AW14</f>
        <v>0</v>
      </c>
      <c r="AX13" s="19">
        <f>AX14</f>
        <v>0</v>
      </c>
      <c r="AY13" s="18">
        <f>AY14</f>
        <v>0</v>
      </c>
      <c r="AZ13" s="18">
        <f>AZ14</f>
        <v>0</v>
      </c>
      <c r="BA13" s="18">
        <f>BA14</f>
        <v>0</v>
      </c>
      <c r="BB13" s="19">
        <f>BB14</f>
        <v>0</v>
      </c>
      <c r="BC13" s="18">
        <f>BC14</f>
        <v>0</v>
      </c>
      <c r="BD13" s="19">
        <f>BD14</f>
        <v>0</v>
      </c>
      <c r="BE13" s="18">
        <f>BE14</f>
        <v>0</v>
      </c>
      <c r="BF13" s="19">
        <f>BF14</f>
        <v>0</v>
      </c>
      <c r="BG13" s="18">
        <f>BG14</f>
        <v>0</v>
      </c>
      <c r="BH13" s="18">
        <f>BH14</f>
        <v>0</v>
      </c>
      <c r="BI13" s="18">
        <f>BI14</f>
        <v>0</v>
      </c>
      <c r="BJ13" s="19">
        <f>BJ14</f>
        <v>0</v>
      </c>
      <c r="BK13" s="18">
        <f>BK14</f>
        <v>0</v>
      </c>
      <c r="BL13" s="19">
        <f>BL14</f>
        <v>0</v>
      </c>
      <c r="BM13" s="18">
        <f>BM14</f>
        <v>0</v>
      </c>
      <c r="BN13" s="19">
        <f>BN14</f>
        <v>0</v>
      </c>
      <c r="BO13" s="18">
        <f>BO14</f>
        <v>0</v>
      </c>
      <c r="BP13" s="18">
        <f>BP14</f>
        <v>0</v>
      </c>
      <c r="BQ13" s="18">
        <f>BQ14</f>
        <v>0</v>
      </c>
      <c r="BR13" s="19">
        <f>BR14</f>
        <v>0</v>
      </c>
      <c r="BS13" s="18">
        <f>BS14</f>
        <v>0</v>
      </c>
      <c r="BT13" s="19">
        <f>BT14</f>
        <v>0</v>
      </c>
      <c r="BU13" s="18">
        <f>BU14</f>
        <v>0</v>
      </c>
      <c r="BV13" s="19">
        <f>BV14</f>
        <v>0</v>
      </c>
      <c r="BW13" s="18">
        <f>BW14</f>
        <v>0</v>
      </c>
      <c r="BX13" s="18">
        <f>BX14</f>
        <v>0</v>
      </c>
      <c r="BY13" s="18">
        <f>BY14</f>
        <v>0</v>
      </c>
      <c r="BZ13" s="19">
        <f>BZ14</f>
        <v>3</v>
      </c>
      <c r="CA13" s="18">
        <f>CA14</f>
        <v>7556.35</v>
      </c>
      <c r="CB13" s="19">
        <f>CB14</f>
        <v>1</v>
      </c>
      <c r="CC13" s="18">
        <f>CC14</f>
        <v>2968.26</v>
      </c>
      <c r="CD13" s="19">
        <f>CD14</f>
        <v>2</v>
      </c>
      <c r="CE13" s="18">
        <f>CE14</f>
        <v>4588.09</v>
      </c>
      <c r="CF13" s="18">
        <f>CF14</f>
        <v>4588.09</v>
      </c>
      <c r="CG13" s="18">
        <f>CG14</f>
        <v>4588.09</v>
      </c>
    </row>
    <row r="14" spans="1:177" s="40" customFormat="1" ht="46.8" collapsed="1">
      <c r="A14" s="29" t="s">
        <v>73</v>
      </c>
      <c r="B14" s="16" t="s">
        <v>72</v>
      </c>
      <c r="C14" s="17">
        <v>180000</v>
      </c>
      <c r="D14" s="16" t="s">
        <v>71</v>
      </c>
      <c r="E14" s="14" t="s">
        <v>70</v>
      </c>
      <c r="F14" s="15"/>
      <c r="G14" s="14"/>
      <c r="H14" s="15"/>
      <c r="I14" s="14"/>
      <c r="J14" s="15"/>
      <c r="K14" s="14"/>
      <c r="L14" s="14"/>
      <c r="M14" s="14"/>
      <c r="N14" s="15"/>
      <c r="O14" s="14"/>
      <c r="P14" s="15"/>
      <c r="Q14" s="14"/>
      <c r="R14" s="15"/>
      <c r="S14" s="14"/>
      <c r="T14" s="14"/>
      <c r="U14" s="14"/>
      <c r="V14" s="15"/>
      <c r="W14" s="14"/>
      <c r="X14" s="15"/>
      <c r="Y14" s="14"/>
      <c r="Z14" s="15"/>
      <c r="AA14" s="14"/>
      <c r="AB14" s="14"/>
      <c r="AC14" s="14"/>
      <c r="AD14" s="15">
        <v>3</v>
      </c>
      <c r="AE14" s="14">
        <v>7556.35</v>
      </c>
      <c r="AF14" s="15">
        <v>1</v>
      </c>
      <c r="AG14" s="14">
        <v>2968.26</v>
      </c>
      <c r="AH14" s="15">
        <v>1</v>
      </c>
      <c r="AI14" s="14">
        <v>2968.26</v>
      </c>
      <c r="AJ14" s="14">
        <v>2968.26</v>
      </c>
      <c r="AK14" s="14"/>
      <c r="AL14" s="15"/>
      <c r="AM14" s="14"/>
      <c r="AN14" s="15"/>
      <c r="AO14" s="14"/>
      <c r="AP14" s="15">
        <v>1</v>
      </c>
      <c r="AQ14" s="14">
        <v>1619.83</v>
      </c>
      <c r="AR14" s="14">
        <v>1619.83</v>
      </c>
      <c r="AS14" s="14">
        <v>4588.09</v>
      </c>
      <c r="AT14" s="15"/>
      <c r="AU14" s="14"/>
      <c r="AV14" s="15"/>
      <c r="AW14" s="14"/>
      <c r="AX14" s="15"/>
      <c r="AY14" s="14"/>
      <c r="AZ14" s="14"/>
      <c r="BA14" s="14"/>
      <c r="BB14" s="15"/>
      <c r="BC14" s="14"/>
      <c r="BD14" s="15"/>
      <c r="BE14" s="14"/>
      <c r="BF14" s="15"/>
      <c r="BG14" s="14"/>
      <c r="BH14" s="14"/>
      <c r="BI14" s="14"/>
      <c r="BJ14" s="15"/>
      <c r="BK14" s="14"/>
      <c r="BL14" s="15"/>
      <c r="BM14" s="14"/>
      <c r="BN14" s="15"/>
      <c r="BO14" s="14"/>
      <c r="BP14" s="14"/>
      <c r="BQ14" s="14"/>
      <c r="BR14" s="15"/>
      <c r="BS14" s="14"/>
      <c r="BT14" s="15"/>
      <c r="BU14" s="14"/>
      <c r="BV14" s="15"/>
      <c r="BW14" s="14"/>
      <c r="BX14" s="14"/>
      <c r="BY14" s="14"/>
      <c r="BZ14" s="15">
        <f>F14+N14+V14+AD14+AL14+AT14+BB14+BJ14+BR14</f>
        <v>3</v>
      </c>
      <c r="CA14" s="14">
        <f>G14+O14+W14+AE14+AM14+AU14+BC14+BK14+BS14</f>
        <v>7556.35</v>
      </c>
      <c r="CB14" s="15">
        <f>H14+P14+X14+AF14+AN14+AV14+BD14+BL14+BT14</f>
        <v>1</v>
      </c>
      <c r="CC14" s="14">
        <f>I14+Q14+Y14+AG14+AO14+AW14+BE14+BM14+BU14</f>
        <v>2968.26</v>
      </c>
      <c r="CD14" s="15">
        <f>J14+R14+Z14+AH14+AP14+AX14+BF14+BN14+BV14</f>
        <v>2</v>
      </c>
      <c r="CE14" s="14">
        <f>K14+S14+AA14+AI14+AQ14+AY14+BG14+BO14+BW14</f>
        <v>4588.09</v>
      </c>
      <c r="CF14" s="14">
        <f>L14+T14+AB14+AJ14+AR14+AZ14+BH14+BP14+BX14</f>
        <v>4588.09</v>
      </c>
      <c r="CG14" s="14">
        <f>M14+U14+AC14+AK14+AS14+BA14+BI14+BQ14+BY14</f>
        <v>4588.09</v>
      </c>
    </row>
    <row r="15" spans="1:177" s="40" customFormat="1" ht="62.4">
      <c r="A15" s="30" t="s">
        <v>69</v>
      </c>
      <c r="B15" s="20" t="s">
        <v>68</v>
      </c>
      <c r="C15" s="21">
        <f>C16+C17</f>
        <v>4887651</v>
      </c>
      <c r="D15" s="20"/>
      <c r="E15" s="18"/>
      <c r="F15" s="19">
        <f>F16+F17</f>
        <v>0</v>
      </c>
      <c r="G15" s="18">
        <f>G16+G17</f>
        <v>0</v>
      </c>
      <c r="H15" s="19">
        <f>H16+H17</f>
        <v>0</v>
      </c>
      <c r="I15" s="18">
        <f>I16+I17</f>
        <v>0</v>
      </c>
      <c r="J15" s="19">
        <f>J16+J17</f>
        <v>0</v>
      </c>
      <c r="K15" s="18">
        <f>K16+K17</f>
        <v>0</v>
      </c>
      <c r="L15" s="18">
        <f>L16+L17</f>
        <v>0</v>
      </c>
      <c r="M15" s="18">
        <f>M16+M17</f>
        <v>0</v>
      </c>
      <c r="N15" s="19">
        <f>N16+N17</f>
        <v>0</v>
      </c>
      <c r="O15" s="18">
        <f>O16+O17</f>
        <v>0</v>
      </c>
      <c r="P15" s="19">
        <f>P16+P17</f>
        <v>0</v>
      </c>
      <c r="Q15" s="18">
        <f>Q16+Q17</f>
        <v>0</v>
      </c>
      <c r="R15" s="19">
        <f>R16+R17</f>
        <v>0</v>
      </c>
      <c r="S15" s="18">
        <f>S16+S17</f>
        <v>0</v>
      </c>
      <c r="T15" s="18">
        <f>T16+T17</f>
        <v>0</v>
      </c>
      <c r="U15" s="18">
        <f>U16+U17</f>
        <v>0</v>
      </c>
      <c r="V15" s="19">
        <f>V16+V17</f>
        <v>0</v>
      </c>
      <c r="W15" s="18">
        <f>W16+W17</f>
        <v>0</v>
      </c>
      <c r="X15" s="19">
        <f>X16+X17</f>
        <v>0</v>
      </c>
      <c r="Y15" s="18">
        <f>Y16+Y17</f>
        <v>0</v>
      </c>
      <c r="Z15" s="19">
        <f>Z16+Z17</f>
        <v>0</v>
      </c>
      <c r="AA15" s="18">
        <f>AA16+AA17</f>
        <v>0</v>
      </c>
      <c r="AB15" s="18">
        <f>AB16+AB17</f>
        <v>0</v>
      </c>
      <c r="AC15" s="18">
        <f>AC16+AC17</f>
        <v>0</v>
      </c>
      <c r="AD15" s="19">
        <f>AD16+AD17</f>
        <v>1</v>
      </c>
      <c r="AE15" s="18">
        <f>AE16+AE17</f>
        <v>0</v>
      </c>
      <c r="AF15" s="19">
        <f>AF16+AF17</f>
        <v>0</v>
      </c>
      <c r="AG15" s="18">
        <f>AG16+AG17</f>
        <v>0</v>
      </c>
      <c r="AH15" s="19">
        <f>AH16+AH17</f>
        <v>0</v>
      </c>
      <c r="AI15" s="18">
        <f>AI16+AI17</f>
        <v>0</v>
      </c>
      <c r="AJ15" s="18">
        <f>AJ16+AJ17</f>
        <v>0</v>
      </c>
      <c r="AK15" s="18">
        <f>AK16+AK17</f>
        <v>0</v>
      </c>
      <c r="AL15" s="19">
        <f>AL16+AL17</f>
        <v>6</v>
      </c>
      <c r="AM15" s="18">
        <f>AM16+AM17</f>
        <v>0</v>
      </c>
      <c r="AN15" s="19">
        <f>AN16+AN17</f>
        <v>0</v>
      </c>
      <c r="AO15" s="18">
        <f>AO16+AO17</f>
        <v>0</v>
      </c>
      <c r="AP15" s="19">
        <f>AP16+AP17</f>
        <v>1</v>
      </c>
      <c r="AQ15" s="18">
        <f>AQ16+AQ17</f>
        <v>2774732.4</v>
      </c>
      <c r="AR15" s="18">
        <f>AR16+AR17</f>
        <v>2774732.4000000004</v>
      </c>
      <c r="AS15" s="18">
        <f>AS16+AS17</f>
        <v>2774732.4</v>
      </c>
      <c r="AT15" s="19">
        <f>AT16+AT17</f>
        <v>0</v>
      </c>
      <c r="AU15" s="18">
        <f>AU16+AU17</f>
        <v>0</v>
      </c>
      <c r="AV15" s="19">
        <f>AV16+AV17</f>
        <v>1</v>
      </c>
      <c r="AW15" s="18">
        <f>AW16+AW17</f>
        <v>0</v>
      </c>
      <c r="AX15" s="19">
        <f>AX16+AX17</f>
        <v>5</v>
      </c>
      <c r="AY15" s="18">
        <f>AY16+AY17</f>
        <v>1942342.0999999999</v>
      </c>
      <c r="AZ15" s="18">
        <f>AZ16+AZ17</f>
        <v>17127</v>
      </c>
      <c r="BA15" s="18">
        <f>BA16+BA17</f>
        <v>11418</v>
      </c>
      <c r="BB15" s="19">
        <f>BB16+BB17</f>
        <v>0</v>
      </c>
      <c r="BC15" s="18">
        <f>BC16+BC17</f>
        <v>0</v>
      </c>
      <c r="BD15" s="19">
        <f>BD16+BD17</f>
        <v>0</v>
      </c>
      <c r="BE15" s="18">
        <f>BE16+BE17</f>
        <v>0</v>
      </c>
      <c r="BF15" s="19">
        <f>BF16+BF17</f>
        <v>0</v>
      </c>
      <c r="BG15" s="18">
        <f>BG16+BG17</f>
        <v>0</v>
      </c>
      <c r="BH15" s="18">
        <f>BH16+BH17</f>
        <v>0</v>
      </c>
      <c r="BI15" s="18">
        <f>BI16+BI17</f>
        <v>0</v>
      </c>
      <c r="BJ15" s="19">
        <f>BJ16+BJ17</f>
        <v>0</v>
      </c>
      <c r="BK15" s="18">
        <f>BK16+BK17</f>
        <v>0</v>
      </c>
      <c r="BL15" s="19">
        <f>BL16+BL17</f>
        <v>0</v>
      </c>
      <c r="BM15" s="18">
        <f>BM16+BM17</f>
        <v>0</v>
      </c>
      <c r="BN15" s="19">
        <f>BN16+BN17</f>
        <v>0</v>
      </c>
      <c r="BO15" s="18">
        <f>BO16+BO17</f>
        <v>0</v>
      </c>
      <c r="BP15" s="18">
        <f>BP16+BP17</f>
        <v>0</v>
      </c>
      <c r="BQ15" s="18">
        <f>BQ16+BQ17</f>
        <v>0</v>
      </c>
      <c r="BR15" s="19">
        <f>BR16+BR17</f>
        <v>0</v>
      </c>
      <c r="BS15" s="18">
        <f>BS16+BS17</f>
        <v>0</v>
      </c>
      <c r="BT15" s="19">
        <f>BT16+BT17</f>
        <v>0</v>
      </c>
      <c r="BU15" s="18">
        <f>BU16+BU17</f>
        <v>0</v>
      </c>
      <c r="BV15" s="19">
        <f>BV16+BV17</f>
        <v>0</v>
      </c>
      <c r="BW15" s="18">
        <f>BW16+BW17</f>
        <v>0</v>
      </c>
      <c r="BX15" s="18">
        <f>BX16+BX17</f>
        <v>0</v>
      </c>
      <c r="BY15" s="18">
        <f>BY16+BY17</f>
        <v>0</v>
      </c>
      <c r="BZ15" s="19">
        <f>BZ16+BZ17</f>
        <v>7</v>
      </c>
      <c r="CA15" s="18">
        <f>CA16+CA17</f>
        <v>0</v>
      </c>
      <c r="CB15" s="19">
        <f>CB16+CB17</f>
        <v>1</v>
      </c>
      <c r="CC15" s="18">
        <f>CC16+CC17</f>
        <v>0</v>
      </c>
      <c r="CD15" s="19">
        <f>CD16+CD17</f>
        <v>6</v>
      </c>
      <c r="CE15" s="18">
        <f>CE16+CE17</f>
        <v>4717074.5</v>
      </c>
      <c r="CF15" s="18">
        <f>CF16+CF17</f>
        <v>2791859.4000000004</v>
      </c>
      <c r="CG15" s="18">
        <f>CG16+CG17</f>
        <v>2786150.3999999999</v>
      </c>
    </row>
    <row r="16" spans="1:177" s="40" customFormat="1" ht="15.6">
      <c r="A16" s="29" t="s">
        <v>67</v>
      </c>
      <c r="B16" s="16" t="s">
        <v>66</v>
      </c>
      <c r="C16" s="17">
        <v>4354751</v>
      </c>
      <c r="D16" s="36" t="s">
        <v>65</v>
      </c>
      <c r="E16" s="14">
        <v>140000</v>
      </c>
      <c r="F16" s="15"/>
      <c r="G16" s="14"/>
      <c r="H16" s="15"/>
      <c r="I16" s="14"/>
      <c r="J16" s="15"/>
      <c r="K16" s="14"/>
      <c r="L16" s="14"/>
      <c r="M16" s="14"/>
      <c r="N16" s="15"/>
      <c r="O16" s="14"/>
      <c r="P16" s="15"/>
      <c r="Q16" s="14"/>
      <c r="R16" s="15"/>
      <c r="S16" s="14"/>
      <c r="T16" s="14"/>
      <c r="U16" s="14"/>
      <c r="V16" s="15"/>
      <c r="W16" s="14"/>
      <c r="X16" s="15"/>
      <c r="Y16" s="14"/>
      <c r="Z16" s="15"/>
      <c r="AA16" s="14"/>
      <c r="AB16" s="14"/>
      <c r="AC16" s="14"/>
      <c r="AD16" s="15">
        <v>1</v>
      </c>
      <c r="AE16" s="14"/>
      <c r="AF16" s="15"/>
      <c r="AG16" s="14"/>
      <c r="AH16" s="15"/>
      <c r="AI16" s="14"/>
      <c r="AJ16" s="14"/>
      <c r="AK16" s="14"/>
      <c r="AL16" s="15">
        <v>6</v>
      </c>
      <c r="AM16" s="14"/>
      <c r="AN16" s="15"/>
      <c r="AO16" s="14"/>
      <c r="AP16" s="15">
        <v>1</v>
      </c>
      <c r="AQ16" s="14">
        <v>2774732.4</v>
      </c>
      <c r="AR16" s="14">
        <v>2774732.4000000004</v>
      </c>
      <c r="AS16" s="14">
        <v>2774732.4</v>
      </c>
      <c r="AT16" s="15"/>
      <c r="AU16" s="14"/>
      <c r="AV16" s="15">
        <v>1</v>
      </c>
      <c r="AW16" s="14"/>
      <c r="AX16" s="15">
        <v>5</v>
      </c>
      <c r="AY16" s="14">
        <v>1942342.0999999999</v>
      </c>
      <c r="AZ16" s="14">
        <v>17127</v>
      </c>
      <c r="BA16" s="14">
        <v>11418</v>
      </c>
      <c r="BB16" s="15"/>
      <c r="BC16" s="14"/>
      <c r="BD16" s="15"/>
      <c r="BE16" s="14"/>
      <c r="BF16" s="15"/>
      <c r="BG16" s="14"/>
      <c r="BH16" s="14"/>
      <c r="BI16" s="14"/>
      <c r="BJ16" s="15"/>
      <c r="BK16" s="14"/>
      <c r="BL16" s="15"/>
      <c r="BM16" s="14"/>
      <c r="BN16" s="15"/>
      <c r="BO16" s="14"/>
      <c r="BP16" s="14"/>
      <c r="BQ16" s="14"/>
      <c r="BR16" s="15"/>
      <c r="BS16" s="14"/>
      <c r="BT16" s="15"/>
      <c r="BU16" s="14"/>
      <c r="BV16" s="15"/>
      <c r="BW16" s="14"/>
      <c r="BX16" s="14"/>
      <c r="BY16" s="14"/>
      <c r="BZ16" s="15">
        <f>F16+N16+V16+AD16+AL16+AT16+BB16+BJ16+BR16</f>
        <v>7</v>
      </c>
      <c r="CA16" s="14">
        <f>G16+O16+W16+AE16+AM16+AU16+BC16+BK16+BS16</f>
        <v>0</v>
      </c>
      <c r="CB16" s="15">
        <f>H16+P16+X16+AF16+AN16+AV16+BD16+BL16+BT16</f>
        <v>1</v>
      </c>
      <c r="CC16" s="14">
        <f>I16+Q16+Y16+AG16+AO16+AW16+BE16+BM16+BU16</f>
        <v>0</v>
      </c>
      <c r="CD16" s="15">
        <f>J16+R16+Z16+AH16+AP16+AX16+BF16+BN16+BV16</f>
        <v>6</v>
      </c>
      <c r="CE16" s="14">
        <f>K16+S16+AA16+AI16+AQ16+AY16+BG16+BO16+BW16</f>
        <v>4717074.5</v>
      </c>
      <c r="CF16" s="14">
        <f>L16+T16+AB16+AJ16+AR16+AZ16+BH16+BP16+BX16</f>
        <v>2791859.4000000004</v>
      </c>
      <c r="CG16" s="14">
        <f>M16+U16+AC16+AK16+AS16+BA16+BI16+BQ16+BY16</f>
        <v>2786150.3999999999</v>
      </c>
    </row>
    <row r="17" spans="1:177" ht="15.6">
      <c r="A17" s="29" t="s">
        <v>64</v>
      </c>
      <c r="B17" s="16" t="s">
        <v>63</v>
      </c>
      <c r="C17" s="17">
        <v>532900</v>
      </c>
      <c r="D17" s="36"/>
      <c r="E17" s="14"/>
      <c r="F17" s="15"/>
      <c r="G17" s="14"/>
      <c r="H17" s="15"/>
      <c r="I17" s="14"/>
      <c r="J17" s="15"/>
      <c r="K17" s="14"/>
      <c r="L17" s="14"/>
      <c r="M17" s="14"/>
      <c r="N17" s="15"/>
      <c r="O17" s="14"/>
      <c r="P17" s="15"/>
      <c r="Q17" s="14"/>
      <c r="R17" s="15"/>
      <c r="S17" s="14"/>
      <c r="T17" s="14"/>
      <c r="U17" s="14"/>
      <c r="V17" s="15"/>
      <c r="W17" s="14"/>
      <c r="X17" s="15"/>
      <c r="Y17" s="14"/>
      <c r="Z17" s="15"/>
      <c r="AA17" s="14"/>
      <c r="AB17" s="14"/>
      <c r="AC17" s="14"/>
      <c r="AD17" s="15"/>
      <c r="AE17" s="14"/>
      <c r="AF17" s="15"/>
      <c r="AG17" s="14"/>
      <c r="AH17" s="15"/>
      <c r="AI17" s="14"/>
      <c r="AJ17" s="14"/>
      <c r="AK17" s="14"/>
      <c r="AL17" s="15"/>
      <c r="AM17" s="14"/>
      <c r="AN17" s="15"/>
      <c r="AO17" s="14"/>
      <c r="AP17" s="15"/>
      <c r="AQ17" s="14"/>
      <c r="AR17" s="14"/>
      <c r="AS17" s="14"/>
      <c r="AT17" s="15"/>
      <c r="AU17" s="14"/>
      <c r="AV17" s="15"/>
      <c r="AW17" s="14"/>
      <c r="AX17" s="15"/>
      <c r="AY17" s="14"/>
      <c r="AZ17" s="14"/>
      <c r="BA17" s="14"/>
      <c r="BB17" s="15"/>
      <c r="BC17" s="14"/>
      <c r="BD17" s="15"/>
      <c r="BE17" s="14"/>
      <c r="BF17" s="15"/>
      <c r="BG17" s="14"/>
      <c r="BH17" s="14"/>
      <c r="BI17" s="14"/>
      <c r="BJ17" s="15"/>
      <c r="BK17" s="14"/>
      <c r="BL17" s="15"/>
      <c r="BM17" s="14"/>
      <c r="BN17" s="15"/>
      <c r="BO17" s="14"/>
      <c r="BP17" s="14"/>
      <c r="BQ17" s="14"/>
      <c r="BR17" s="15"/>
      <c r="BS17" s="14"/>
      <c r="BT17" s="15"/>
      <c r="BU17" s="14"/>
      <c r="BV17" s="15"/>
      <c r="BW17" s="14"/>
      <c r="BX17" s="14"/>
      <c r="BY17" s="14"/>
      <c r="BZ17" s="15">
        <f>F17+N17+V17+AD17+AL17+AT17+BB17+BJ17+BR17</f>
        <v>0</v>
      </c>
      <c r="CA17" s="14">
        <f>G17+O17+W17+AE17+AM17+AU17+BC17+BK17+BS17</f>
        <v>0</v>
      </c>
      <c r="CB17" s="15">
        <f>H17+P17+X17+AF17+AN17+AV17+BD17+BL17+BT17</f>
        <v>0</v>
      </c>
      <c r="CC17" s="14">
        <f>I17+Q17+Y17+AG17+AO17+AW17+BE17+BM17+BU17</f>
        <v>0</v>
      </c>
      <c r="CD17" s="15">
        <f>J17+R17+Z17+AH17+AP17+AX17+BF17+BN17+BV17</f>
        <v>0</v>
      </c>
      <c r="CE17" s="14">
        <f>K17+S17+AA17+AI17+AQ17+AY17+BG17+BO17+BW17</f>
        <v>0</v>
      </c>
      <c r="CF17" s="14">
        <f>L17+T17+AB17+AJ17+AR17+AZ17+BH17+BP17+BX17</f>
        <v>0</v>
      </c>
      <c r="CG17" s="14">
        <f>M17+U17+AC17+AK17+AS17+BA17+BI17+BQ17+BY17</f>
        <v>0</v>
      </c>
    </row>
    <row r="18" spans="1:177" ht="62.4">
      <c r="A18" s="30" t="s">
        <v>62</v>
      </c>
      <c r="B18" s="20" t="s">
        <v>61</v>
      </c>
      <c r="C18" s="21">
        <f>C19+C20+C21</f>
        <v>14860000</v>
      </c>
      <c r="D18" s="20"/>
      <c r="E18" s="18"/>
      <c r="F18" s="19">
        <f>F19+F20+F21</f>
        <v>0</v>
      </c>
      <c r="G18" s="18">
        <f>G19+G20+G21</f>
        <v>0</v>
      </c>
      <c r="H18" s="19">
        <f>H19+H20+H21</f>
        <v>0</v>
      </c>
      <c r="I18" s="18">
        <f>I19+I20+I21</f>
        <v>0</v>
      </c>
      <c r="J18" s="19">
        <f>J19+J20+J21</f>
        <v>0</v>
      </c>
      <c r="K18" s="18">
        <f>K19+K20+K21</f>
        <v>0</v>
      </c>
      <c r="L18" s="18">
        <f>L19+L20+L21</f>
        <v>0</v>
      </c>
      <c r="M18" s="18">
        <f>M19+M20+M21</f>
        <v>0</v>
      </c>
      <c r="N18" s="19">
        <f>N19+N20+N21</f>
        <v>1</v>
      </c>
      <c r="O18" s="18">
        <f>O19+O20+O21</f>
        <v>157300</v>
      </c>
      <c r="P18" s="19">
        <f>P19+P20+P21</f>
        <v>0</v>
      </c>
      <c r="Q18" s="18">
        <f>Q19+Q20+Q21</f>
        <v>0</v>
      </c>
      <c r="R18" s="19">
        <f>R19+R20+R21</f>
        <v>1</v>
      </c>
      <c r="S18" s="18">
        <f>S19+S20+S21</f>
        <v>157300</v>
      </c>
      <c r="T18" s="18">
        <f>T19+T20+T21</f>
        <v>157300</v>
      </c>
      <c r="U18" s="18">
        <f>U19+U20+U21</f>
        <v>0</v>
      </c>
      <c r="V18" s="19">
        <f>V19+V20+V21</f>
        <v>5</v>
      </c>
      <c r="W18" s="18">
        <f>W19+W20+W21</f>
        <v>2038750</v>
      </c>
      <c r="X18" s="19">
        <f>X19+X20+X21</f>
        <v>0</v>
      </c>
      <c r="Y18" s="18">
        <f>Y19+Y20+Y21</f>
        <v>0</v>
      </c>
      <c r="Z18" s="19">
        <f>Z19+Z20+Z21</f>
        <v>5</v>
      </c>
      <c r="AA18" s="18">
        <f>AA19+AA20+AA21</f>
        <v>2038750</v>
      </c>
      <c r="AB18" s="18">
        <f>AB19+AB20+AB21</f>
        <v>1831780.5</v>
      </c>
      <c r="AC18" s="18">
        <f>AC19+AC20+AC21</f>
        <v>157300</v>
      </c>
      <c r="AD18" s="19">
        <f>AD19+AD20+AD21</f>
        <v>0</v>
      </c>
      <c r="AE18" s="18">
        <f>AE19+AE20+AE21</f>
        <v>1959962.5699999998</v>
      </c>
      <c r="AF18" s="19">
        <f>AF19+AF20+AF21</f>
        <v>0</v>
      </c>
      <c r="AG18" s="18">
        <f>AG19+AG20+AG21</f>
        <v>0</v>
      </c>
      <c r="AH18" s="19">
        <f>AH19+AH20+AH21</f>
        <v>0</v>
      </c>
      <c r="AI18" s="18">
        <f>AI19+AI20+AI21</f>
        <v>1959962.5699999998</v>
      </c>
      <c r="AJ18" s="18">
        <f>AJ19+AJ20+AJ21</f>
        <v>1775551.1099999999</v>
      </c>
      <c r="AK18" s="18">
        <f>AK19+AK20+AK21</f>
        <v>184146.93</v>
      </c>
      <c r="AL18" s="19">
        <f>AL19+AL20+AL21</f>
        <v>0</v>
      </c>
      <c r="AM18" s="18">
        <f>AM19+AM20+AM21</f>
        <v>2083541.1400000001</v>
      </c>
      <c r="AN18" s="19">
        <f>AN19+AN20+AN21</f>
        <v>0</v>
      </c>
      <c r="AO18" s="18">
        <f>AO19+AO20+AO21</f>
        <v>0</v>
      </c>
      <c r="AP18" s="19">
        <f>AP19+AP20+AP21</f>
        <v>0</v>
      </c>
      <c r="AQ18" s="18">
        <f>AQ19+AQ20+AQ21</f>
        <v>2083541.14</v>
      </c>
      <c r="AR18" s="18">
        <f>AR19+AR20+AR21</f>
        <v>1814153.18</v>
      </c>
      <c r="AS18" s="18">
        <f>AS19+AS20+AS21</f>
        <v>2991703.44</v>
      </c>
      <c r="AT18" s="19">
        <f>AT19+AT20+AT21</f>
        <v>0</v>
      </c>
      <c r="AU18" s="18">
        <f>AU19+AU20+AU21</f>
        <v>1914837.3800000001</v>
      </c>
      <c r="AV18" s="19">
        <f>AV19+AV20+AV21</f>
        <v>0</v>
      </c>
      <c r="AW18" s="18">
        <f>AW19+AW20+AW21</f>
        <v>0</v>
      </c>
      <c r="AX18" s="19">
        <f>AX19+AX20+AX21</f>
        <v>0</v>
      </c>
      <c r="AY18" s="18">
        <f>AY19+AY20+AY21</f>
        <v>1914837.3800000001</v>
      </c>
      <c r="AZ18" s="18">
        <f>AZ19+AZ20+AZ21</f>
        <v>1129995.31</v>
      </c>
      <c r="BA18" s="18">
        <f>BA19+BA20+BA21</f>
        <v>124491.30000000002</v>
      </c>
      <c r="BB18" s="19">
        <f>BB19+BB20+BB21</f>
        <v>0</v>
      </c>
      <c r="BC18" s="18">
        <f>BC19+BC20+BC21</f>
        <v>0</v>
      </c>
      <c r="BD18" s="19">
        <f>BD19+BD20+BD21</f>
        <v>0</v>
      </c>
      <c r="BE18" s="18">
        <f>BE19+BE20+BE21</f>
        <v>0</v>
      </c>
      <c r="BF18" s="19">
        <f>BF19+BF20+BF21</f>
        <v>0</v>
      </c>
      <c r="BG18" s="18">
        <f>BG19+BG20+BG21</f>
        <v>0</v>
      </c>
      <c r="BH18" s="18">
        <f>BH19+BH20+BH21</f>
        <v>0</v>
      </c>
      <c r="BI18" s="18">
        <f>BI19+BI20+BI21</f>
        <v>0</v>
      </c>
      <c r="BJ18" s="19">
        <f>BJ19+BJ20+BJ21</f>
        <v>0</v>
      </c>
      <c r="BK18" s="18">
        <f>BK19+BK20+BK21</f>
        <v>0</v>
      </c>
      <c r="BL18" s="19">
        <f>BL19+BL20+BL21</f>
        <v>0</v>
      </c>
      <c r="BM18" s="18">
        <f>BM19+BM20+BM21</f>
        <v>0</v>
      </c>
      <c r="BN18" s="19">
        <f>BN19+BN20+BN21</f>
        <v>0</v>
      </c>
      <c r="BO18" s="18">
        <f>BO19+BO20+BO21</f>
        <v>0</v>
      </c>
      <c r="BP18" s="18">
        <f>BP19+BP20+BP21</f>
        <v>0</v>
      </c>
      <c r="BQ18" s="18">
        <f>BQ19+BQ20+BQ21</f>
        <v>0</v>
      </c>
      <c r="BR18" s="19">
        <f>BR19+BR20+BR21</f>
        <v>0</v>
      </c>
      <c r="BS18" s="18">
        <f>BS19+BS20+BS21</f>
        <v>0</v>
      </c>
      <c r="BT18" s="19">
        <f>BT19+BT20+BT21</f>
        <v>0</v>
      </c>
      <c r="BU18" s="18">
        <f>BU19+BU20+BU21</f>
        <v>0</v>
      </c>
      <c r="BV18" s="19">
        <f>BV19+BV20+BV21</f>
        <v>0</v>
      </c>
      <c r="BW18" s="18">
        <f>BW19+BW20+BW21</f>
        <v>0</v>
      </c>
      <c r="BX18" s="18">
        <f>BX19+BX20+BX21</f>
        <v>0</v>
      </c>
      <c r="BY18" s="18">
        <f>BY19+BY20+BY21</f>
        <v>0</v>
      </c>
      <c r="BZ18" s="19">
        <f>BZ19+BZ20+BZ21</f>
        <v>6</v>
      </c>
      <c r="CA18" s="18">
        <f>CA19+CA20+CA21</f>
        <v>8154391.0899999999</v>
      </c>
      <c r="CB18" s="19">
        <f>CB19+CB20+CB21</f>
        <v>0</v>
      </c>
      <c r="CC18" s="18">
        <f>CC19+CC20+CC21</f>
        <v>0</v>
      </c>
      <c r="CD18" s="19">
        <f>CD19+CD20+CD21</f>
        <v>6</v>
      </c>
      <c r="CE18" s="18">
        <f>CE19+CE20+CE21</f>
        <v>8154391.0899999999</v>
      </c>
      <c r="CF18" s="18">
        <f>CF19+CF20+CF21</f>
        <v>6708780.0999999996</v>
      </c>
      <c r="CG18" s="18">
        <f>CG19+CG20+CG21</f>
        <v>3457641.67</v>
      </c>
    </row>
    <row r="19" spans="1:177" ht="15.6">
      <c r="A19" s="29" t="s">
        <v>60</v>
      </c>
      <c r="B19" s="16" t="s">
        <v>59</v>
      </c>
      <c r="C19" s="17">
        <v>6660000</v>
      </c>
      <c r="D19" s="36"/>
      <c r="E19" s="14"/>
      <c r="F19" s="15"/>
      <c r="G19" s="14"/>
      <c r="H19" s="15"/>
      <c r="I19" s="14"/>
      <c r="J19" s="15"/>
      <c r="K19" s="14"/>
      <c r="L19" s="14"/>
      <c r="M19" s="14"/>
      <c r="N19" s="15"/>
      <c r="O19" s="14"/>
      <c r="P19" s="15"/>
      <c r="Q19" s="14"/>
      <c r="R19" s="15"/>
      <c r="S19" s="14"/>
      <c r="T19" s="14"/>
      <c r="U19" s="14"/>
      <c r="V19" s="15">
        <v>4</v>
      </c>
      <c r="W19" s="14">
        <f>150000+239867+520000+169650</f>
        <v>1079517</v>
      </c>
      <c r="X19" s="15"/>
      <c r="Y19" s="14"/>
      <c r="Z19" s="15">
        <v>4</v>
      </c>
      <c r="AA19" s="14">
        <f>150000+239867+520000+169650</f>
        <v>1079517</v>
      </c>
      <c r="AB19" s="14">
        <v>957720.54999999993</v>
      </c>
      <c r="AC19" s="14"/>
      <c r="AD19" s="15"/>
      <c r="AE19" s="14">
        <v>980095.9</v>
      </c>
      <c r="AF19" s="15"/>
      <c r="AG19" s="14"/>
      <c r="AH19" s="15"/>
      <c r="AI19" s="14">
        <v>980095.9</v>
      </c>
      <c r="AJ19" s="14">
        <v>917391.48</v>
      </c>
      <c r="AK19" s="14">
        <v>168211.93</v>
      </c>
      <c r="AL19" s="15"/>
      <c r="AM19" s="14">
        <v>1093743.1400000001</v>
      </c>
      <c r="AN19" s="15"/>
      <c r="AO19" s="14"/>
      <c r="AP19" s="15"/>
      <c r="AQ19" s="14">
        <v>1093743.1399999999</v>
      </c>
      <c r="AR19" s="14">
        <v>924386.11999999988</v>
      </c>
      <c r="AS19" s="14">
        <v>1362686.8699999999</v>
      </c>
      <c r="AT19" s="15"/>
      <c r="AU19" s="14">
        <v>872457.10000000009</v>
      </c>
      <c r="AV19" s="15"/>
      <c r="AW19" s="14"/>
      <c r="AX19" s="15"/>
      <c r="AY19" s="14">
        <v>872457.10000000009</v>
      </c>
      <c r="AZ19" s="14">
        <v>691472.17</v>
      </c>
      <c r="BA19" s="14">
        <v>41138.410000000003</v>
      </c>
      <c r="BB19" s="15"/>
      <c r="BC19" s="14"/>
      <c r="BD19" s="15"/>
      <c r="BE19" s="14"/>
      <c r="BF19" s="15"/>
      <c r="BG19" s="14"/>
      <c r="BH19" s="14"/>
      <c r="BI19" s="14"/>
      <c r="BJ19" s="15"/>
      <c r="BK19" s="14"/>
      <c r="BL19" s="15"/>
      <c r="BM19" s="14"/>
      <c r="BN19" s="15"/>
      <c r="BO19" s="14"/>
      <c r="BP19" s="14"/>
      <c r="BQ19" s="14"/>
      <c r="BR19" s="15"/>
      <c r="BS19" s="14"/>
      <c r="BT19" s="15"/>
      <c r="BU19" s="14"/>
      <c r="BV19" s="15"/>
      <c r="BW19" s="14"/>
      <c r="BX19" s="14"/>
      <c r="BY19" s="14"/>
      <c r="BZ19" s="15">
        <f>F19+N19+V19+AD19+AL19+AT19+BB19+BJ19+BR19</f>
        <v>4</v>
      </c>
      <c r="CA19" s="14">
        <f>G19+O19+W19+AE19+AM19+AU19+BC19+BK19+BS19</f>
        <v>4025813.14</v>
      </c>
      <c r="CB19" s="15">
        <f>H19+P19+X19+AF19+AN19+AV19+BD19+BL19+BT19</f>
        <v>0</v>
      </c>
      <c r="CC19" s="14">
        <f>I19+Q19+Y19+AG19+AO19+AW19+BE19+BM19+BU19</f>
        <v>0</v>
      </c>
      <c r="CD19" s="15">
        <f>J19+R19+Z19+AH19+AP19+AX19+BF19+BN19+BV19</f>
        <v>4</v>
      </c>
      <c r="CE19" s="14">
        <f>K19+S19+AA19+AI19+AQ19+AY19+BG19+BO19+BW19</f>
        <v>4025813.14</v>
      </c>
      <c r="CF19" s="14">
        <f>L19+T19+AB19+AJ19+AR19+AZ19+BH19+BP19+BX19</f>
        <v>3490970.3199999994</v>
      </c>
      <c r="CG19" s="14">
        <f>M19+U19+AC19+AK19+AS19+BA19+BI19+BQ19+BY19</f>
        <v>1572037.2099999997</v>
      </c>
    </row>
    <row r="20" spans="1:177" ht="15.6">
      <c r="A20" s="29" t="s">
        <v>58</v>
      </c>
      <c r="B20" s="16" t="s">
        <v>57</v>
      </c>
      <c r="C20" s="17">
        <v>7200000</v>
      </c>
      <c r="D20" s="36"/>
      <c r="E20" s="14"/>
      <c r="F20" s="15"/>
      <c r="G20" s="14"/>
      <c r="H20" s="15"/>
      <c r="I20" s="14"/>
      <c r="J20" s="15"/>
      <c r="K20" s="14"/>
      <c r="L20" s="14"/>
      <c r="M20" s="14"/>
      <c r="N20" s="15">
        <v>1</v>
      </c>
      <c r="O20" s="14">
        <v>157300</v>
      </c>
      <c r="P20" s="15"/>
      <c r="Q20" s="14"/>
      <c r="R20" s="15">
        <v>1</v>
      </c>
      <c r="S20" s="14">
        <v>157300</v>
      </c>
      <c r="T20" s="14">
        <v>157300</v>
      </c>
      <c r="U20" s="14"/>
      <c r="V20" s="15">
        <v>1</v>
      </c>
      <c r="W20" s="14">
        <v>959233</v>
      </c>
      <c r="X20" s="15"/>
      <c r="Y20" s="14"/>
      <c r="Z20" s="15">
        <v>1</v>
      </c>
      <c r="AA20" s="14">
        <v>959233</v>
      </c>
      <c r="AB20" s="14">
        <v>874059.95</v>
      </c>
      <c r="AC20" s="14">
        <v>157300</v>
      </c>
      <c r="AD20" s="15"/>
      <c r="AE20" s="14">
        <v>979866.66999999993</v>
      </c>
      <c r="AF20" s="15"/>
      <c r="AG20" s="14"/>
      <c r="AH20" s="15"/>
      <c r="AI20" s="14">
        <v>979866.66999999993</v>
      </c>
      <c r="AJ20" s="14">
        <v>858159.63</v>
      </c>
      <c r="AK20" s="14">
        <v>15935</v>
      </c>
      <c r="AL20" s="15"/>
      <c r="AM20" s="14">
        <v>989798</v>
      </c>
      <c r="AN20" s="15"/>
      <c r="AO20" s="14"/>
      <c r="AP20" s="15"/>
      <c r="AQ20" s="14">
        <v>989798</v>
      </c>
      <c r="AR20" s="14">
        <v>889767.06</v>
      </c>
      <c r="AS20" s="14">
        <v>1629016.57</v>
      </c>
      <c r="AT20" s="15"/>
      <c r="AU20" s="14">
        <v>1042380.28</v>
      </c>
      <c r="AV20" s="15"/>
      <c r="AW20" s="14"/>
      <c r="AX20" s="15"/>
      <c r="AY20" s="14">
        <v>1042380.28</v>
      </c>
      <c r="AZ20" s="14">
        <v>438523.14</v>
      </c>
      <c r="BA20" s="14">
        <v>83352.890000000014</v>
      </c>
      <c r="BB20" s="15"/>
      <c r="BC20" s="14"/>
      <c r="BD20" s="15"/>
      <c r="BE20" s="14"/>
      <c r="BF20" s="15"/>
      <c r="BG20" s="14"/>
      <c r="BH20" s="14"/>
      <c r="BI20" s="14"/>
      <c r="BJ20" s="15"/>
      <c r="BK20" s="14"/>
      <c r="BL20" s="15"/>
      <c r="BM20" s="14"/>
      <c r="BN20" s="15"/>
      <c r="BO20" s="14"/>
      <c r="BP20" s="14"/>
      <c r="BQ20" s="14"/>
      <c r="BR20" s="15"/>
      <c r="BS20" s="14"/>
      <c r="BT20" s="15"/>
      <c r="BU20" s="14"/>
      <c r="BV20" s="15"/>
      <c r="BW20" s="14"/>
      <c r="BX20" s="14"/>
      <c r="BY20" s="14"/>
      <c r="BZ20" s="15">
        <f>F20+N20+V20+AD20+AL20+AT20+BB20+BJ20+BR20</f>
        <v>2</v>
      </c>
      <c r="CA20" s="14">
        <f>G20+O20+W20+AE20+AM20+AU20+BC20+BK20+BS20</f>
        <v>4128577.95</v>
      </c>
      <c r="CB20" s="15">
        <f>H20+P20+X20+AF20+AN20+AV20+BD20+BL20+BT20</f>
        <v>0</v>
      </c>
      <c r="CC20" s="14">
        <f>I20+Q20+Y20+AG20+AO20+AW20+BE20+BM20+BU20</f>
        <v>0</v>
      </c>
      <c r="CD20" s="15">
        <f>J20+R20+Z20+AH20+AP20+AX20+BF20+BN20+BV20</f>
        <v>2</v>
      </c>
      <c r="CE20" s="14">
        <f>K20+S20+AA20+AI20+AQ20+AY20+BG20+BO20+BW20</f>
        <v>4128577.95</v>
      </c>
      <c r="CF20" s="14">
        <f>L20+T20+AB20+AJ20+AR20+AZ20+BH20+BP20+BX20</f>
        <v>3217809.7800000003</v>
      </c>
      <c r="CG20" s="14">
        <f>M20+U20+AC20+AK20+AS20+BA20+BI20+BQ20+BY20</f>
        <v>1885604.46</v>
      </c>
    </row>
    <row r="21" spans="1:177" ht="53.25" customHeight="1">
      <c r="A21" s="29" t="s">
        <v>56</v>
      </c>
      <c r="B21" s="16" t="s">
        <v>55</v>
      </c>
      <c r="C21" s="17">
        <v>1000000</v>
      </c>
      <c r="D21" s="36" t="s">
        <v>54</v>
      </c>
      <c r="E21" s="14" t="s">
        <v>53</v>
      </c>
      <c r="F21" s="15"/>
      <c r="G21" s="14"/>
      <c r="H21" s="15"/>
      <c r="I21" s="14"/>
      <c r="J21" s="15"/>
      <c r="K21" s="14"/>
      <c r="L21" s="14"/>
      <c r="M21" s="14"/>
      <c r="N21" s="15"/>
      <c r="O21" s="14"/>
      <c r="P21" s="15"/>
      <c r="Q21" s="14"/>
      <c r="R21" s="15"/>
      <c r="S21" s="14"/>
      <c r="T21" s="14"/>
      <c r="U21" s="14"/>
      <c r="V21" s="15"/>
      <c r="W21" s="14"/>
      <c r="X21" s="15"/>
      <c r="Y21" s="14"/>
      <c r="Z21" s="15"/>
      <c r="AA21" s="14"/>
      <c r="AB21" s="14"/>
      <c r="AC21" s="14"/>
      <c r="AD21" s="15"/>
      <c r="AE21" s="14"/>
      <c r="AF21" s="15"/>
      <c r="AG21" s="14"/>
      <c r="AH21" s="15"/>
      <c r="AI21" s="14"/>
      <c r="AJ21" s="14"/>
      <c r="AK21" s="14"/>
      <c r="AL21" s="15"/>
      <c r="AM21" s="14"/>
      <c r="AN21" s="15"/>
      <c r="AO21" s="14"/>
      <c r="AP21" s="15"/>
      <c r="AQ21" s="14"/>
      <c r="AR21" s="14"/>
      <c r="AS21" s="14"/>
      <c r="AT21" s="15"/>
      <c r="AU21" s="14"/>
      <c r="AV21" s="15"/>
      <c r="AW21" s="14"/>
      <c r="AX21" s="15"/>
      <c r="AY21" s="14"/>
      <c r="AZ21" s="14"/>
      <c r="BA21" s="14"/>
      <c r="BB21" s="15"/>
      <c r="BC21" s="14"/>
      <c r="BD21" s="15"/>
      <c r="BE21" s="14"/>
      <c r="BF21" s="15"/>
      <c r="BG21" s="14"/>
      <c r="BH21" s="14"/>
      <c r="BI21" s="14"/>
      <c r="BJ21" s="15"/>
      <c r="BK21" s="14"/>
      <c r="BL21" s="15"/>
      <c r="BM21" s="14"/>
      <c r="BN21" s="15"/>
      <c r="BO21" s="14"/>
      <c r="BP21" s="14"/>
      <c r="BQ21" s="14"/>
      <c r="BR21" s="15"/>
      <c r="BS21" s="14"/>
      <c r="BT21" s="15"/>
      <c r="BU21" s="14"/>
      <c r="BV21" s="15"/>
      <c r="BW21" s="14"/>
      <c r="BX21" s="14"/>
      <c r="BY21" s="14"/>
      <c r="BZ21" s="15">
        <f>F21+N21+V21+AD21+AL21+AT21+BB21+BJ21+BR21</f>
        <v>0</v>
      </c>
      <c r="CA21" s="14">
        <f>G21+O21+W21+AE21+AM21+AU21+BC21+BK21+BS21</f>
        <v>0</v>
      </c>
      <c r="CB21" s="15">
        <f>H21+P21+X21+AF21+AN21+AV21+BD21+BL21+BT21</f>
        <v>0</v>
      </c>
      <c r="CC21" s="14">
        <f>I21+Q21+Y21+AG21+AO21+AW21+BE21+BM21+BU21</f>
        <v>0</v>
      </c>
      <c r="CD21" s="15">
        <f>J21+R21+Z21+AH21+AP21+AX21+BF21+BN21+BV21</f>
        <v>0</v>
      </c>
      <c r="CE21" s="14">
        <f>K21+S21+AA21+AI21+AQ21+AY21+BG21+BO21+BW21</f>
        <v>0</v>
      </c>
      <c r="CF21" s="14">
        <f>L21+T21+AB21+AJ21+AR21+AZ21+BH21+BP21+BX21</f>
        <v>0</v>
      </c>
      <c r="CG21" s="14">
        <f>M21+U21+AC21+AK21+AS21+BA21+BI21+BQ21+BY21</f>
        <v>0</v>
      </c>
    </row>
    <row r="22" spans="1:177" ht="31.2">
      <c r="A22" s="30" t="s">
        <v>52</v>
      </c>
      <c r="B22" s="20" t="s">
        <v>51</v>
      </c>
      <c r="C22" s="21">
        <f>C23+C24</f>
        <v>6120000</v>
      </c>
      <c r="D22" s="20"/>
      <c r="E22" s="18"/>
      <c r="F22" s="19">
        <f>F23+F24</f>
        <v>0</v>
      </c>
      <c r="G22" s="18">
        <f>G23+G24</f>
        <v>0</v>
      </c>
      <c r="H22" s="19">
        <f>H23+H24</f>
        <v>0</v>
      </c>
      <c r="I22" s="18">
        <f>I23+I24</f>
        <v>0</v>
      </c>
      <c r="J22" s="19">
        <f>J23+J24</f>
        <v>0</v>
      </c>
      <c r="K22" s="18">
        <f>K23+K24</f>
        <v>0</v>
      </c>
      <c r="L22" s="18">
        <f>L23+L24</f>
        <v>0</v>
      </c>
      <c r="M22" s="18">
        <f>M23+M24</f>
        <v>0</v>
      </c>
      <c r="N22" s="19">
        <f>N23+N24</f>
        <v>0</v>
      </c>
      <c r="O22" s="18">
        <f>O23+O24</f>
        <v>0</v>
      </c>
      <c r="P22" s="19">
        <f>P23+P24</f>
        <v>0</v>
      </c>
      <c r="Q22" s="18">
        <f>Q23+Q24</f>
        <v>0</v>
      </c>
      <c r="R22" s="19">
        <f>R23+R24</f>
        <v>0</v>
      </c>
      <c r="S22" s="18">
        <f>S23+S24</f>
        <v>0</v>
      </c>
      <c r="T22" s="18">
        <f>T23+T24</f>
        <v>0</v>
      </c>
      <c r="U22" s="18">
        <f>U23+U24</f>
        <v>0</v>
      </c>
      <c r="V22" s="19">
        <f>V23+V24</f>
        <v>0</v>
      </c>
      <c r="W22" s="18">
        <f>W23+W24</f>
        <v>0</v>
      </c>
      <c r="X22" s="19">
        <f>X23+X24</f>
        <v>0</v>
      </c>
      <c r="Y22" s="18">
        <f>Y23+Y24</f>
        <v>0</v>
      </c>
      <c r="Z22" s="19">
        <f>Z23+Z24</f>
        <v>0</v>
      </c>
      <c r="AA22" s="18">
        <f>AA23+AA24</f>
        <v>0</v>
      </c>
      <c r="AB22" s="18">
        <f>AB23+AB24</f>
        <v>0</v>
      </c>
      <c r="AC22" s="18">
        <f>AC23+AC24</f>
        <v>0</v>
      </c>
      <c r="AD22" s="19">
        <f>AD23+AD24</f>
        <v>3</v>
      </c>
      <c r="AE22" s="18">
        <f>AE23+AE24</f>
        <v>3107469.2800000003</v>
      </c>
      <c r="AF22" s="19">
        <f>AF23+AF24</f>
        <v>1</v>
      </c>
      <c r="AG22" s="18">
        <f>AG23+AG24</f>
        <v>1317510.24</v>
      </c>
      <c r="AH22" s="19">
        <f>AH23+AH24</f>
        <v>1</v>
      </c>
      <c r="AI22" s="18">
        <f>AI23+AI24</f>
        <v>792628.15</v>
      </c>
      <c r="AJ22" s="18">
        <f>AJ23+AJ24</f>
        <v>935944.33000000007</v>
      </c>
      <c r="AK22" s="18">
        <f>AK23+AK24</f>
        <v>319693.8</v>
      </c>
      <c r="AL22" s="19">
        <f>AL23+AL24</f>
        <v>2</v>
      </c>
      <c r="AM22" s="18">
        <f>AM23+AM24</f>
        <v>787966.33</v>
      </c>
      <c r="AN22" s="19">
        <f>AN23+AN24</f>
        <v>0</v>
      </c>
      <c r="AO22" s="18">
        <f>AO23+AO24</f>
        <v>0</v>
      </c>
      <c r="AP22" s="19">
        <f>AP23+AP24</f>
        <v>2</v>
      </c>
      <c r="AQ22" s="18">
        <f>AQ23+AQ24</f>
        <v>787966.33</v>
      </c>
      <c r="AR22" s="18">
        <f>AR23+AR24</f>
        <v>255210.30000000005</v>
      </c>
      <c r="AS22" s="18">
        <f>AS23+AS24</f>
        <v>241836.35000000003</v>
      </c>
      <c r="AT22" s="19">
        <f>AT23+AT24</f>
        <v>0</v>
      </c>
      <c r="AU22" s="18">
        <f>AU23+AU24</f>
        <v>0</v>
      </c>
      <c r="AV22" s="19">
        <f>AV23+AV24</f>
        <v>1</v>
      </c>
      <c r="AW22" s="18">
        <f>AW23+AW24</f>
        <v>997330.89</v>
      </c>
      <c r="AX22" s="19">
        <f>AX23+AX24</f>
        <v>0</v>
      </c>
      <c r="AY22" s="18">
        <f>AY23+AY24</f>
        <v>0</v>
      </c>
      <c r="AZ22" s="18">
        <f>AZ23+AZ24</f>
        <v>-280886.78999999998</v>
      </c>
      <c r="BA22" s="18">
        <f>BA23+BA24</f>
        <v>79977.61</v>
      </c>
      <c r="BB22" s="19">
        <f>BB23+BB24</f>
        <v>0</v>
      </c>
      <c r="BC22" s="18">
        <f>BC23+BC24</f>
        <v>0</v>
      </c>
      <c r="BD22" s="19">
        <f>BD23+BD24</f>
        <v>0</v>
      </c>
      <c r="BE22" s="18">
        <f>BE23+BE24</f>
        <v>0</v>
      </c>
      <c r="BF22" s="19">
        <f>BF23+BF24</f>
        <v>0</v>
      </c>
      <c r="BG22" s="18">
        <f>BG23+BG24</f>
        <v>0</v>
      </c>
      <c r="BH22" s="18">
        <f>BH23+BH24</f>
        <v>0</v>
      </c>
      <c r="BI22" s="18">
        <f>BI23+BI24</f>
        <v>0</v>
      </c>
      <c r="BJ22" s="19">
        <f>BJ23+BJ24</f>
        <v>0</v>
      </c>
      <c r="BK22" s="18">
        <f>BK23+BK24</f>
        <v>0</v>
      </c>
      <c r="BL22" s="19">
        <f>BL23+BL24</f>
        <v>0</v>
      </c>
      <c r="BM22" s="18">
        <f>BM23+BM24</f>
        <v>0</v>
      </c>
      <c r="BN22" s="19">
        <f>BN23+BN24</f>
        <v>0</v>
      </c>
      <c r="BO22" s="18">
        <f>BO23+BO24</f>
        <v>0</v>
      </c>
      <c r="BP22" s="18">
        <f>BP23+BP24</f>
        <v>0</v>
      </c>
      <c r="BQ22" s="18">
        <f>BQ23+BQ24</f>
        <v>0</v>
      </c>
      <c r="BR22" s="19">
        <f>BR23+BR24</f>
        <v>0</v>
      </c>
      <c r="BS22" s="18">
        <f>BS23+BS24</f>
        <v>0</v>
      </c>
      <c r="BT22" s="19">
        <f>BT23+BT24</f>
        <v>0</v>
      </c>
      <c r="BU22" s="18">
        <f>BU23+BU24</f>
        <v>0</v>
      </c>
      <c r="BV22" s="19">
        <f>BV23+BV24</f>
        <v>0</v>
      </c>
      <c r="BW22" s="18">
        <f>BW23+BW24</f>
        <v>0</v>
      </c>
      <c r="BX22" s="18">
        <f>BX23+BX24</f>
        <v>0</v>
      </c>
      <c r="BY22" s="18">
        <f>BY23+BY24</f>
        <v>0</v>
      </c>
      <c r="BZ22" s="19">
        <f>BZ23+BZ24</f>
        <v>5</v>
      </c>
      <c r="CA22" s="18">
        <f>CA23+CA24</f>
        <v>3895435.6100000003</v>
      </c>
      <c r="CB22" s="19">
        <f>CB23+CB24</f>
        <v>2</v>
      </c>
      <c r="CC22" s="18">
        <f>CC23+CC24</f>
        <v>2314841.13</v>
      </c>
      <c r="CD22" s="19">
        <f>CD23+CD24</f>
        <v>3</v>
      </c>
      <c r="CE22" s="18">
        <f>CE23+CE24</f>
        <v>1580594.48</v>
      </c>
      <c r="CF22" s="18">
        <f>CF23+CF24</f>
        <v>910267.84000000008</v>
      </c>
      <c r="CG22" s="18">
        <f>CG23+CG24</f>
        <v>641507.76</v>
      </c>
    </row>
    <row r="23" spans="1:177" ht="31.2">
      <c r="A23" s="29" t="s">
        <v>50</v>
      </c>
      <c r="B23" s="16" t="s">
        <v>49</v>
      </c>
      <c r="C23" s="17">
        <v>3900000</v>
      </c>
      <c r="D23" s="36" t="s">
        <v>48</v>
      </c>
      <c r="E23" s="14">
        <v>600000</v>
      </c>
      <c r="F23" s="15"/>
      <c r="G23" s="14"/>
      <c r="H23" s="15"/>
      <c r="I23" s="14"/>
      <c r="J23" s="15"/>
      <c r="K23" s="14"/>
      <c r="L23" s="14"/>
      <c r="M23" s="14"/>
      <c r="N23" s="15"/>
      <c r="O23" s="14"/>
      <c r="P23" s="15"/>
      <c r="Q23" s="14"/>
      <c r="R23" s="15"/>
      <c r="S23" s="14"/>
      <c r="T23" s="14"/>
      <c r="U23" s="14"/>
      <c r="V23" s="15"/>
      <c r="W23" s="14"/>
      <c r="X23" s="15"/>
      <c r="Y23" s="14"/>
      <c r="Z23" s="15"/>
      <c r="AA23" s="14"/>
      <c r="AB23" s="14"/>
      <c r="AC23" s="14"/>
      <c r="AD23" s="15">
        <v>3</v>
      </c>
      <c r="AE23" s="14">
        <v>3107469.2800000003</v>
      </c>
      <c r="AF23" s="15">
        <v>1</v>
      </c>
      <c r="AG23" s="14">
        <v>1317510.24</v>
      </c>
      <c r="AH23" s="15">
        <v>1</v>
      </c>
      <c r="AI23" s="14">
        <v>792628.15</v>
      </c>
      <c r="AJ23" s="14">
        <v>935944.33000000007</v>
      </c>
      <c r="AK23" s="14">
        <v>319693.8</v>
      </c>
      <c r="AL23" s="15">
        <v>2</v>
      </c>
      <c r="AM23" s="14">
        <v>787966.33</v>
      </c>
      <c r="AN23" s="15"/>
      <c r="AO23" s="14"/>
      <c r="AP23" s="15">
        <v>2</v>
      </c>
      <c r="AQ23" s="14">
        <v>787966.33</v>
      </c>
      <c r="AR23" s="14">
        <v>255210.30000000005</v>
      </c>
      <c r="AS23" s="14">
        <v>241836.35000000003</v>
      </c>
      <c r="AT23" s="15"/>
      <c r="AU23" s="14"/>
      <c r="AV23" s="15">
        <v>1</v>
      </c>
      <c r="AW23" s="14">
        <v>997330.89</v>
      </c>
      <c r="AX23" s="15"/>
      <c r="AY23" s="14"/>
      <c r="AZ23" s="14">
        <v>-280886.78999999998</v>
      </c>
      <c r="BA23" s="14">
        <v>79977.61</v>
      </c>
      <c r="BB23" s="15"/>
      <c r="BC23" s="14"/>
      <c r="BD23" s="15"/>
      <c r="BE23" s="14"/>
      <c r="BF23" s="15"/>
      <c r="BG23" s="14"/>
      <c r="BH23" s="14"/>
      <c r="BI23" s="14"/>
      <c r="BJ23" s="15"/>
      <c r="BK23" s="14"/>
      <c r="BL23" s="15"/>
      <c r="BM23" s="14"/>
      <c r="BN23" s="15"/>
      <c r="BO23" s="14"/>
      <c r="BP23" s="14"/>
      <c r="BQ23" s="14"/>
      <c r="BR23" s="15"/>
      <c r="BS23" s="14"/>
      <c r="BT23" s="15"/>
      <c r="BU23" s="14"/>
      <c r="BV23" s="15"/>
      <c r="BW23" s="14"/>
      <c r="BX23" s="14"/>
      <c r="BY23" s="14"/>
      <c r="BZ23" s="15">
        <f>F23+N23+V23+AD23+AL23+AT23+BB23+BJ23+BR23</f>
        <v>5</v>
      </c>
      <c r="CA23" s="14">
        <f>G23+O23+W23+AE23+AM23+AU23+BC23+BK23+BS23</f>
        <v>3895435.6100000003</v>
      </c>
      <c r="CB23" s="15">
        <f>H23+P23+X23+AF23+AN23+AV23+BD23+BL23+BT23</f>
        <v>2</v>
      </c>
      <c r="CC23" s="14">
        <f>I23+Q23+Y23+AG23+AO23+AW23+BE23+BM23+BU23</f>
        <v>2314841.13</v>
      </c>
      <c r="CD23" s="15">
        <f>J23+R23+Z23+AH23+AP23+AX23+BF23+BN23+BV23</f>
        <v>3</v>
      </c>
      <c r="CE23" s="14">
        <f>K23+S23+AA23+AI23+AQ23+AY23+BG23+BO23+BW23</f>
        <v>1580594.48</v>
      </c>
      <c r="CF23" s="14">
        <f>L23+T23+AB23+AJ23+AR23+AZ23+BH23+BP23+BX23</f>
        <v>910267.84000000008</v>
      </c>
      <c r="CG23" s="14">
        <f>M23+U23+AC23+AK23+AS23+BA23+BI23+BQ23+BY23</f>
        <v>641507.76</v>
      </c>
    </row>
    <row r="24" spans="1:177" ht="15.6">
      <c r="A24" s="29" t="s">
        <v>47</v>
      </c>
      <c r="B24" s="16" t="s">
        <v>46</v>
      </c>
      <c r="C24" s="17">
        <v>2220000</v>
      </c>
      <c r="D24" s="36" t="s">
        <v>45</v>
      </c>
      <c r="E24" s="14">
        <v>720000</v>
      </c>
      <c r="F24" s="15"/>
      <c r="G24" s="14"/>
      <c r="H24" s="15"/>
      <c r="I24" s="14"/>
      <c r="J24" s="15"/>
      <c r="K24" s="14"/>
      <c r="L24" s="14"/>
      <c r="M24" s="14"/>
      <c r="N24" s="15"/>
      <c r="O24" s="14"/>
      <c r="P24" s="15"/>
      <c r="Q24" s="14"/>
      <c r="R24" s="15"/>
      <c r="S24" s="14"/>
      <c r="T24" s="14"/>
      <c r="U24" s="14"/>
      <c r="V24" s="15"/>
      <c r="W24" s="14"/>
      <c r="X24" s="15"/>
      <c r="Y24" s="14"/>
      <c r="Z24" s="15"/>
      <c r="AA24" s="14"/>
      <c r="AB24" s="14"/>
      <c r="AC24" s="14"/>
      <c r="AD24" s="15"/>
      <c r="AE24" s="14"/>
      <c r="AF24" s="15"/>
      <c r="AG24" s="14"/>
      <c r="AH24" s="15"/>
      <c r="AI24" s="14"/>
      <c r="AJ24" s="14"/>
      <c r="AK24" s="14"/>
      <c r="AL24" s="15"/>
      <c r="AM24" s="14"/>
      <c r="AN24" s="15"/>
      <c r="AO24" s="14"/>
      <c r="AP24" s="15"/>
      <c r="AQ24" s="14"/>
      <c r="AR24" s="14"/>
      <c r="AS24" s="14"/>
      <c r="AT24" s="15"/>
      <c r="AU24" s="14"/>
      <c r="AV24" s="15"/>
      <c r="AW24" s="14"/>
      <c r="AX24" s="15"/>
      <c r="AY24" s="14"/>
      <c r="AZ24" s="14"/>
      <c r="BA24" s="14"/>
      <c r="BB24" s="15"/>
      <c r="BC24" s="14"/>
      <c r="BD24" s="15"/>
      <c r="BE24" s="14"/>
      <c r="BF24" s="15"/>
      <c r="BG24" s="14"/>
      <c r="BH24" s="14"/>
      <c r="BI24" s="14"/>
      <c r="BJ24" s="15"/>
      <c r="BK24" s="14"/>
      <c r="BL24" s="15"/>
      <c r="BM24" s="14"/>
      <c r="BN24" s="15"/>
      <c r="BO24" s="14"/>
      <c r="BP24" s="14"/>
      <c r="BQ24" s="14"/>
      <c r="BR24" s="15"/>
      <c r="BS24" s="14"/>
      <c r="BT24" s="15"/>
      <c r="BU24" s="14"/>
      <c r="BV24" s="15"/>
      <c r="BW24" s="14"/>
      <c r="BX24" s="14"/>
      <c r="BY24" s="14"/>
      <c r="BZ24" s="15">
        <f>F24+N24+V24+AD24+AL24+AT24+BB24+BJ24+BR24</f>
        <v>0</v>
      </c>
      <c r="CA24" s="14">
        <f>G24+O24+W24+AE24+AM24+AU24+BC24+BK24+BS24</f>
        <v>0</v>
      </c>
      <c r="CB24" s="15">
        <f>H24+P24+X24+AF24+AN24+AV24+BD24+BL24+BT24</f>
        <v>0</v>
      </c>
      <c r="CC24" s="14">
        <f>I24+Q24+Y24+AG24+AO24+AW24+BE24+BM24+BU24</f>
        <v>0</v>
      </c>
      <c r="CD24" s="15">
        <f>J24+R24+Z24+AH24+AP24+AX24+BF24+BN24+BV24</f>
        <v>0</v>
      </c>
      <c r="CE24" s="14">
        <f>K24+S24+AA24+AI24+AQ24+AY24+BG24+BO24+BW24</f>
        <v>0</v>
      </c>
      <c r="CF24" s="14">
        <f>L24+T24+AB24+AJ24+AR24+AZ24+BH24+BP24+BX24</f>
        <v>0</v>
      </c>
      <c r="CG24" s="14">
        <f>M24+U24+AC24+AK24+AS24+BA24+BI24+BQ24+BY24</f>
        <v>0</v>
      </c>
    </row>
    <row r="25" spans="1:177" ht="48" customHeight="1">
      <c r="A25" s="26" t="s">
        <v>44</v>
      </c>
      <c r="B25" s="26"/>
      <c r="C25" s="25">
        <f>C26+C32</f>
        <v>34960000</v>
      </c>
      <c r="D25" s="24"/>
      <c r="E25" s="22"/>
      <c r="F25" s="23">
        <f>F26+F32</f>
        <v>0</v>
      </c>
      <c r="G25" s="22">
        <f>G26+G32</f>
        <v>0</v>
      </c>
      <c r="H25" s="23">
        <f>H26+H32</f>
        <v>0</v>
      </c>
      <c r="I25" s="22">
        <f>I26+I32</f>
        <v>0</v>
      </c>
      <c r="J25" s="23">
        <f>J26+J32</f>
        <v>0</v>
      </c>
      <c r="K25" s="22">
        <f>K26+K32</f>
        <v>0</v>
      </c>
      <c r="L25" s="22">
        <f>L26+L32</f>
        <v>0</v>
      </c>
      <c r="M25" s="22">
        <f>M26+M32</f>
        <v>0</v>
      </c>
      <c r="N25" s="23">
        <f>N26+N32</f>
        <v>0</v>
      </c>
      <c r="O25" s="22">
        <f>O26+O32</f>
        <v>0</v>
      </c>
      <c r="P25" s="23">
        <f>P26+P32</f>
        <v>0</v>
      </c>
      <c r="Q25" s="22">
        <f>Q26+Q32</f>
        <v>0</v>
      </c>
      <c r="R25" s="23">
        <f>R26+R32</f>
        <v>0</v>
      </c>
      <c r="S25" s="22">
        <f>S26+S32</f>
        <v>0</v>
      </c>
      <c r="T25" s="22">
        <f>T26+T32</f>
        <v>0</v>
      </c>
      <c r="U25" s="22">
        <f>U26+U32</f>
        <v>0</v>
      </c>
      <c r="V25" s="23">
        <f>V26+V32</f>
        <v>17</v>
      </c>
      <c r="W25" s="22">
        <f>W26+W32</f>
        <v>563003</v>
      </c>
      <c r="X25" s="23">
        <f>X26+X32</f>
        <v>0</v>
      </c>
      <c r="Y25" s="22">
        <f>Y26+Y32</f>
        <v>0</v>
      </c>
      <c r="Z25" s="23">
        <f>Z26+Z32</f>
        <v>4</v>
      </c>
      <c r="AA25" s="22">
        <f>AA26+AA32</f>
        <v>563003</v>
      </c>
      <c r="AB25" s="22">
        <f>AB26+AB32</f>
        <v>114675</v>
      </c>
      <c r="AC25" s="22">
        <f>AC26+AC32</f>
        <v>0</v>
      </c>
      <c r="AD25" s="23">
        <f>AD26+AD32</f>
        <v>46</v>
      </c>
      <c r="AE25" s="22">
        <f>AE26+AE32</f>
        <v>8324953.5600000005</v>
      </c>
      <c r="AF25" s="23">
        <f>AF26+AF32</f>
        <v>1</v>
      </c>
      <c r="AG25" s="22">
        <f>AG26+AG32</f>
        <v>226645.98</v>
      </c>
      <c r="AH25" s="23">
        <f>AH26+AH32</f>
        <v>52</v>
      </c>
      <c r="AI25" s="22">
        <f>AI26+AI32</f>
        <v>10864019.08</v>
      </c>
      <c r="AJ25" s="22">
        <f>AJ26+AJ32</f>
        <v>1388147.5999999999</v>
      </c>
      <c r="AK25" s="22">
        <f>AK26+AK32</f>
        <v>1058404.0599999998</v>
      </c>
      <c r="AL25" s="23">
        <f>AL26+AL32</f>
        <v>16</v>
      </c>
      <c r="AM25" s="22">
        <f>AM26+AM32</f>
        <v>10923332.699999999</v>
      </c>
      <c r="AN25" s="23">
        <f>AN26+AN32</f>
        <v>9</v>
      </c>
      <c r="AO25" s="22">
        <f>AO26+AO32</f>
        <v>5289616.6499999994</v>
      </c>
      <c r="AP25" s="23">
        <f>AP26+AP32</f>
        <v>6</v>
      </c>
      <c r="AQ25" s="22">
        <f>AQ26+AQ32</f>
        <v>6840742.8200000003</v>
      </c>
      <c r="AR25" s="22">
        <f>AR26+AR32</f>
        <v>5797142.1300000008</v>
      </c>
      <c r="AS25" s="22">
        <f>AS26+AS32</f>
        <v>5789297.4400000004</v>
      </c>
      <c r="AT25" s="23">
        <f>AT26+AT32</f>
        <v>35</v>
      </c>
      <c r="AU25" s="22">
        <f>AU26+AU32</f>
        <v>6541346.0099999998</v>
      </c>
      <c r="AV25" s="23">
        <f>AV26+AV32</f>
        <v>5</v>
      </c>
      <c r="AW25" s="22">
        <f>AW26+AW32</f>
        <v>4179550.31</v>
      </c>
      <c r="AX25" s="23">
        <f>AX26+AX32</f>
        <v>21</v>
      </c>
      <c r="AY25" s="22">
        <f>AY26+AY32</f>
        <v>468843.61</v>
      </c>
      <c r="AZ25" s="22">
        <f>AZ26+AZ32</f>
        <v>5561020.8099999996</v>
      </c>
      <c r="BA25" s="22">
        <f>BA26+BA32</f>
        <v>4900618.2400000002</v>
      </c>
      <c r="BB25" s="23">
        <f>BB26+BB32</f>
        <v>0</v>
      </c>
      <c r="BC25" s="22">
        <f>BC26+BC32</f>
        <v>0</v>
      </c>
      <c r="BD25" s="23">
        <f>BD26+BD32</f>
        <v>0</v>
      </c>
      <c r="BE25" s="22">
        <f>BE26+BE32</f>
        <v>0</v>
      </c>
      <c r="BF25" s="23">
        <f>BF26+BF32</f>
        <v>0</v>
      </c>
      <c r="BG25" s="22">
        <f>BG26+BG32</f>
        <v>0</v>
      </c>
      <c r="BH25" s="22">
        <f>BH26+BH32</f>
        <v>0</v>
      </c>
      <c r="BI25" s="22">
        <f>BI26+BI32</f>
        <v>0</v>
      </c>
      <c r="BJ25" s="23">
        <f>BJ26+BJ32</f>
        <v>0</v>
      </c>
      <c r="BK25" s="22">
        <f>BK26+BK32</f>
        <v>0</v>
      </c>
      <c r="BL25" s="23">
        <f>BL26+BL32</f>
        <v>0</v>
      </c>
      <c r="BM25" s="22">
        <f>BM26+BM32</f>
        <v>0</v>
      </c>
      <c r="BN25" s="23">
        <f>BN26+BN32</f>
        <v>0</v>
      </c>
      <c r="BO25" s="22">
        <f>BO26+BO32</f>
        <v>0</v>
      </c>
      <c r="BP25" s="22">
        <f>BP26+BP32</f>
        <v>0</v>
      </c>
      <c r="BQ25" s="22">
        <f>BQ26+BQ32</f>
        <v>0</v>
      </c>
      <c r="BR25" s="23">
        <f>BR26+BR32</f>
        <v>0</v>
      </c>
      <c r="BS25" s="22">
        <f>BS26+BS32</f>
        <v>0</v>
      </c>
      <c r="BT25" s="23">
        <f>BT26+BT32</f>
        <v>0</v>
      </c>
      <c r="BU25" s="22">
        <f>BU26+BU32</f>
        <v>0</v>
      </c>
      <c r="BV25" s="23">
        <f>BV26+BV32</f>
        <v>0</v>
      </c>
      <c r="BW25" s="22">
        <f>BW26+BW32</f>
        <v>0</v>
      </c>
      <c r="BX25" s="22">
        <f>BX26+BX32</f>
        <v>0</v>
      </c>
      <c r="BY25" s="22">
        <f>BY26+BY32</f>
        <v>0</v>
      </c>
      <c r="BZ25" s="23">
        <f>BZ26+BZ32</f>
        <v>114</v>
      </c>
      <c r="CA25" s="22">
        <f>CA26+CA32</f>
        <v>26352635.270000003</v>
      </c>
      <c r="CB25" s="23">
        <f>CB26+CB32</f>
        <v>15</v>
      </c>
      <c r="CC25" s="22">
        <f>CC26+CC32</f>
        <v>9695812.9400000013</v>
      </c>
      <c r="CD25" s="23">
        <f>CD26+CD32</f>
        <v>83</v>
      </c>
      <c r="CE25" s="22">
        <f>CE26+CE32</f>
        <v>18736608.510000002</v>
      </c>
      <c r="CF25" s="22">
        <f>CF26+CF32</f>
        <v>12860985.539999999</v>
      </c>
      <c r="CG25" s="22">
        <f>CG26+CG32</f>
        <v>11748319.74</v>
      </c>
    </row>
    <row r="26" spans="1:177" ht="62.4">
      <c r="A26" s="20" t="s">
        <v>43</v>
      </c>
      <c r="B26" s="20" t="s">
        <v>42</v>
      </c>
      <c r="C26" s="21">
        <f>C27+C28+C29+C30+C31</f>
        <v>32550000</v>
      </c>
      <c r="D26" s="20"/>
      <c r="E26" s="18"/>
      <c r="F26" s="19">
        <f>F27+F28+F29+F30+F31</f>
        <v>0</v>
      </c>
      <c r="G26" s="18">
        <f>G27+G28+G29+G30+G31</f>
        <v>0</v>
      </c>
      <c r="H26" s="19">
        <f>H27+H28+H29+H30+H31</f>
        <v>0</v>
      </c>
      <c r="I26" s="18">
        <f>I27+I28+I29+I30+I31</f>
        <v>0</v>
      </c>
      <c r="J26" s="19">
        <f>J27+J28+J29+J30+J31</f>
        <v>0</v>
      </c>
      <c r="K26" s="18">
        <f>K27+K28+K29+K30+K31</f>
        <v>0</v>
      </c>
      <c r="L26" s="18">
        <f>L27+L28+L29+L30+L31</f>
        <v>0</v>
      </c>
      <c r="M26" s="18">
        <f>M27+M28+M29+M30+M31</f>
        <v>0</v>
      </c>
      <c r="N26" s="19">
        <f>N27+N28+N29+N30+N31</f>
        <v>0</v>
      </c>
      <c r="O26" s="18">
        <f>O27+O28+O29+O30+O31</f>
        <v>0</v>
      </c>
      <c r="P26" s="19">
        <f>P27+P28+P29+P30+P31</f>
        <v>0</v>
      </c>
      <c r="Q26" s="18">
        <f>Q27+Q28+Q29+Q30+Q31</f>
        <v>0</v>
      </c>
      <c r="R26" s="19">
        <f>R27+R28+R29+R30+R31</f>
        <v>0</v>
      </c>
      <c r="S26" s="18">
        <f>S27+S28+S29+S30+S31</f>
        <v>0</v>
      </c>
      <c r="T26" s="18">
        <f>T27+T28+T29+T30+T31</f>
        <v>0</v>
      </c>
      <c r="U26" s="18">
        <f>U27+U28+U29+U30+U31</f>
        <v>0</v>
      </c>
      <c r="V26" s="19">
        <f>V27+V28+V29+V30+V31</f>
        <v>13</v>
      </c>
      <c r="W26" s="18">
        <f>W27+W28+W29+W30+W31</f>
        <v>0</v>
      </c>
      <c r="X26" s="19">
        <f>X27+X28+X29+X30+X31</f>
        <v>0</v>
      </c>
      <c r="Y26" s="18">
        <f>Y27+Y28+Y29+Y30+Y31</f>
        <v>0</v>
      </c>
      <c r="Z26" s="19">
        <f>Z27+Z28+Z29+Z30+Z31</f>
        <v>0</v>
      </c>
      <c r="AA26" s="18">
        <f>AA27+AA28+AA29+AA30+AA31</f>
        <v>0</v>
      </c>
      <c r="AB26" s="18">
        <f>AB27+AB28+AB29+AB30+AB31</f>
        <v>0</v>
      </c>
      <c r="AC26" s="18">
        <f>AC27+AC28+AC29+AC30+AC31</f>
        <v>0</v>
      </c>
      <c r="AD26" s="19">
        <f>AD27+AD28+AD29+AD30+AD31</f>
        <v>43</v>
      </c>
      <c r="AE26" s="18">
        <f>AE27+AE28+AE29+AE30+AE31</f>
        <v>7933999.5600000005</v>
      </c>
      <c r="AF26" s="19">
        <f>AF27+AF28+AF29+AF30+AF31</f>
        <v>1</v>
      </c>
      <c r="AG26" s="18">
        <f>AG27+AG28+AG29+AG30+AG31</f>
        <v>226645.98</v>
      </c>
      <c r="AH26" s="19">
        <f>AH27+AH28+AH29+AH30+AH31</f>
        <v>50</v>
      </c>
      <c r="AI26" s="18">
        <f>AI27+AI28+AI29+AI30+AI31</f>
        <v>10636565.08</v>
      </c>
      <c r="AJ26" s="18">
        <f>AJ27+AJ28+AJ29+AJ30+AJ31</f>
        <v>1288384.93</v>
      </c>
      <c r="AK26" s="18">
        <f>AK27+AK28+AK29+AK30+AK31</f>
        <v>936457.82999999973</v>
      </c>
      <c r="AL26" s="19">
        <f>AL27+AL28+AL29+AL30+AL31</f>
        <v>14</v>
      </c>
      <c r="AM26" s="18">
        <f>AM27+AM28+AM29+AM30+AM31</f>
        <v>10706264.699999999</v>
      </c>
      <c r="AN26" s="19">
        <f>AN27+AN28+AN29+AN30+AN31</f>
        <v>8</v>
      </c>
      <c r="AO26" s="18">
        <f>AO27+AO28+AO29+AO30+AO31</f>
        <v>5124616.6499999994</v>
      </c>
      <c r="AP26" s="19">
        <f>AP27+AP28+AP29+AP30+AP31</f>
        <v>5</v>
      </c>
      <c r="AQ26" s="18">
        <f>AQ27+AQ28+AQ29+AQ30+AQ31</f>
        <v>6677242.8200000003</v>
      </c>
      <c r="AR26" s="18">
        <f>AR27+AR28+AR29+AR30+AR31</f>
        <v>5546737.8200000012</v>
      </c>
      <c r="AS26" s="18">
        <f>AS27+AS28+AS29+AS30+AS31</f>
        <v>5543598.1800000006</v>
      </c>
      <c r="AT26" s="19">
        <f>AT27+AT28+AT29+AT30+AT31</f>
        <v>32</v>
      </c>
      <c r="AU26" s="18">
        <f>AU27+AU28+AU29+AU30+AU31</f>
        <v>5854755.0099999998</v>
      </c>
      <c r="AV26" s="19">
        <f>AV27+AV28+AV29+AV30+AV31</f>
        <v>5</v>
      </c>
      <c r="AW26" s="18">
        <f>AW27+AW28+AW29+AW30+AW31</f>
        <v>4179550.31</v>
      </c>
      <c r="AX26" s="19">
        <f>AX27+AX28+AX29+AX30+AX31</f>
        <v>19</v>
      </c>
      <c r="AY26" s="18">
        <f>AY27+AY28+AY29+AY30+AY31</f>
        <v>167025.61000000002</v>
      </c>
      <c r="AZ26" s="18">
        <f>AZ27+AZ28+AZ29+AZ30+AZ31</f>
        <v>5499321.4199999999</v>
      </c>
      <c r="BA26" s="18">
        <f>BA27+BA28+BA29+BA30+BA31</f>
        <v>4900618.2400000002</v>
      </c>
      <c r="BB26" s="19">
        <f>BB27+BB28+BB29+BB30+BB31</f>
        <v>0</v>
      </c>
      <c r="BC26" s="18">
        <f>BC27+BC28+BC29+BC30+BC31</f>
        <v>0</v>
      </c>
      <c r="BD26" s="19">
        <f>BD27+BD28+BD29+BD30+BD31</f>
        <v>0</v>
      </c>
      <c r="BE26" s="18">
        <f>BE27+BE28+BE29+BE30+BE31</f>
        <v>0</v>
      </c>
      <c r="BF26" s="19">
        <f>BF27+BF28+BF29+BF30+BF31</f>
        <v>0</v>
      </c>
      <c r="BG26" s="18">
        <f>BG27+BG28+BG29+BG30+BG31</f>
        <v>0</v>
      </c>
      <c r="BH26" s="18">
        <f>BH27+BH28+BH29+BH30+BH31</f>
        <v>0</v>
      </c>
      <c r="BI26" s="18">
        <f>BI27+BI28+BI29+BI30+BI31</f>
        <v>0</v>
      </c>
      <c r="BJ26" s="19">
        <f>BJ27+BJ28+BJ29+BJ30+BJ31</f>
        <v>0</v>
      </c>
      <c r="BK26" s="18">
        <f>BK27+BK28+BK29+BK30+BK31</f>
        <v>0</v>
      </c>
      <c r="BL26" s="19">
        <f>BL27+BL28+BL29+BL30+BL31</f>
        <v>0</v>
      </c>
      <c r="BM26" s="18">
        <f>BM27+BM28+BM29+BM30+BM31</f>
        <v>0</v>
      </c>
      <c r="BN26" s="19">
        <f>BN27+BN28+BN29+BN30+BN31</f>
        <v>0</v>
      </c>
      <c r="BO26" s="18">
        <f>BO27+BO28+BO29+BO30+BO31</f>
        <v>0</v>
      </c>
      <c r="BP26" s="18">
        <f>BP27+BP28+BP29+BP30+BP31</f>
        <v>0</v>
      </c>
      <c r="BQ26" s="18">
        <f>BQ27+BQ28+BQ29+BQ30+BQ31</f>
        <v>0</v>
      </c>
      <c r="BR26" s="19">
        <f>BR27+BR28+BR29+BR30+BR31</f>
        <v>0</v>
      </c>
      <c r="BS26" s="18">
        <f>BS27+BS28+BS29+BS30+BS31</f>
        <v>0</v>
      </c>
      <c r="BT26" s="19">
        <f>BT27+BT28+BT29+BT30+BT31</f>
        <v>0</v>
      </c>
      <c r="BU26" s="18">
        <f>BU27+BU28+BU29+BU30+BU31</f>
        <v>0</v>
      </c>
      <c r="BV26" s="19">
        <f>BV27+BV28+BV29+BV30+BV31</f>
        <v>0</v>
      </c>
      <c r="BW26" s="18">
        <f>BW27+BW28+BW29+BW30+BW31</f>
        <v>0</v>
      </c>
      <c r="BX26" s="18">
        <f>BX27+BX28+BX29+BX30+BX31</f>
        <v>0</v>
      </c>
      <c r="BY26" s="18">
        <f>BY27+BY28+BY29+BY30+BY31</f>
        <v>0</v>
      </c>
      <c r="BZ26" s="19">
        <f>BZ27+BZ28+BZ29+BZ30+BZ31</f>
        <v>102</v>
      </c>
      <c r="CA26" s="18">
        <f>CA27+CA28+CA29+CA30+CA31</f>
        <v>24495019.270000003</v>
      </c>
      <c r="CB26" s="19">
        <f>CB27+CB28+CB29+CB30+CB31</f>
        <v>14</v>
      </c>
      <c r="CC26" s="18">
        <f>CC27+CC28+CC29+CC30+CC31</f>
        <v>9530812.9400000013</v>
      </c>
      <c r="CD26" s="19">
        <f>CD27+CD28+CD29+CD30+CD31</f>
        <v>74</v>
      </c>
      <c r="CE26" s="18">
        <f>CE27+CE28+CE29+CE30+CE31</f>
        <v>17480833.510000002</v>
      </c>
      <c r="CF26" s="18">
        <f>CF27+CF28+CF29+CF30+CF31</f>
        <v>12334444.17</v>
      </c>
      <c r="CG26" s="18">
        <f>CG27+CG28+CG29+CG30+CG31</f>
        <v>11380674.25</v>
      </c>
    </row>
    <row r="27" spans="1:177" ht="31.2">
      <c r="A27" s="29" t="s">
        <v>41</v>
      </c>
      <c r="B27" s="16" t="s">
        <v>40</v>
      </c>
      <c r="C27" s="17">
        <v>2000000</v>
      </c>
      <c r="D27" s="36" t="s">
        <v>39</v>
      </c>
      <c r="E27" s="14" t="s">
        <v>38</v>
      </c>
      <c r="F27" s="15"/>
      <c r="G27" s="14"/>
      <c r="H27" s="15"/>
      <c r="I27" s="14"/>
      <c r="J27" s="15"/>
      <c r="K27" s="14"/>
      <c r="L27" s="14"/>
      <c r="M27" s="14"/>
      <c r="N27" s="15"/>
      <c r="O27" s="14"/>
      <c r="P27" s="15"/>
      <c r="Q27" s="14"/>
      <c r="R27" s="15"/>
      <c r="S27" s="14"/>
      <c r="T27" s="14"/>
      <c r="U27" s="14"/>
      <c r="V27" s="15"/>
      <c r="W27" s="14"/>
      <c r="X27" s="15"/>
      <c r="Y27" s="14"/>
      <c r="Z27" s="15"/>
      <c r="AA27" s="14"/>
      <c r="AB27" s="14"/>
      <c r="AC27" s="14"/>
      <c r="AD27" s="15">
        <v>2</v>
      </c>
      <c r="AE27" s="14">
        <v>191391.72999999998</v>
      </c>
      <c r="AF27" s="15"/>
      <c r="AG27" s="14"/>
      <c r="AH27" s="15"/>
      <c r="AI27" s="14"/>
      <c r="AJ27" s="14"/>
      <c r="AK27" s="14"/>
      <c r="AL27" s="15"/>
      <c r="AM27" s="14"/>
      <c r="AN27" s="15">
        <v>1</v>
      </c>
      <c r="AO27" s="14">
        <v>96471</v>
      </c>
      <c r="AP27" s="15">
        <v>1</v>
      </c>
      <c r="AQ27" s="14">
        <v>94920.73</v>
      </c>
      <c r="AR27" s="14">
        <v>35705.74</v>
      </c>
      <c r="AS27" s="14">
        <v>23032.46</v>
      </c>
      <c r="AT27" s="15"/>
      <c r="AU27" s="14"/>
      <c r="AV27" s="15"/>
      <c r="AW27" s="14"/>
      <c r="AX27" s="15"/>
      <c r="AY27" s="14"/>
      <c r="AZ27" s="14">
        <v>21844.959999999999</v>
      </c>
      <c r="BA27" s="14">
        <v>24013.48</v>
      </c>
      <c r="BB27" s="15"/>
      <c r="BC27" s="14"/>
      <c r="BD27" s="15"/>
      <c r="BE27" s="14"/>
      <c r="BF27" s="15"/>
      <c r="BG27" s="14"/>
      <c r="BH27" s="14"/>
      <c r="BI27" s="14"/>
      <c r="BJ27" s="15"/>
      <c r="BK27" s="14"/>
      <c r="BL27" s="15"/>
      <c r="BM27" s="14"/>
      <c r="BN27" s="15"/>
      <c r="BO27" s="14"/>
      <c r="BP27" s="14"/>
      <c r="BQ27" s="14"/>
      <c r="BR27" s="15"/>
      <c r="BS27" s="14"/>
      <c r="BT27" s="15"/>
      <c r="BU27" s="14"/>
      <c r="BV27" s="15"/>
      <c r="BW27" s="14"/>
      <c r="BX27" s="14"/>
      <c r="BY27" s="14"/>
      <c r="BZ27" s="15">
        <f>F27+N27+V27+AD27+AL27+AT27+BB27+BJ27+BR27</f>
        <v>2</v>
      </c>
      <c r="CA27" s="14">
        <f>G27+O27+W27+AE27+AM27+AU27+BC27+BK27+BS27</f>
        <v>191391.72999999998</v>
      </c>
      <c r="CB27" s="15">
        <f>H27+P27+X27+AF27+AN27+AV27+BD27+BL27+BT27</f>
        <v>1</v>
      </c>
      <c r="CC27" s="14">
        <f>I27+Q27+Y27+AG27+AO27+AW27+BE27+BM27+BU27</f>
        <v>96471</v>
      </c>
      <c r="CD27" s="15">
        <f>J27+R27+Z27+AH27+AP27+AX27+BF27+BN27+BV27</f>
        <v>1</v>
      </c>
      <c r="CE27" s="14">
        <f>K27+S27+AA27+AI27+AQ27+AY27+BG27+BO27+BW27</f>
        <v>94920.73</v>
      </c>
      <c r="CF27" s="14">
        <f>L27+T27+AB27+AJ27+AR27+AZ27+BH27+BP27+BX27</f>
        <v>57550.7</v>
      </c>
      <c r="CG27" s="14">
        <f>M27+U27+AC27+AK27+AS27+BA27+BI27+BQ27+BY27</f>
        <v>47045.94</v>
      </c>
    </row>
    <row r="28" spans="1:177" ht="46.8">
      <c r="A28" s="29" t="s">
        <v>37</v>
      </c>
      <c r="B28" s="16" t="s">
        <v>36</v>
      </c>
      <c r="C28" s="17">
        <v>16400000</v>
      </c>
      <c r="D28" s="36" t="s">
        <v>35</v>
      </c>
      <c r="E28" s="14" t="s">
        <v>34</v>
      </c>
      <c r="F28" s="15"/>
      <c r="G28" s="14"/>
      <c r="H28" s="15"/>
      <c r="I28" s="14"/>
      <c r="J28" s="15"/>
      <c r="K28" s="14"/>
      <c r="L28" s="14"/>
      <c r="M28" s="14"/>
      <c r="N28" s="15"/>
      <c r="O28" s="14"/>
      <c r="P28" s="15"/>
      <c r="Q28" s="14"/>
      <c r="R28" s="15"/>
      <c r="S28" s="14"/>
      <c r="T28" s="14"/>
      <c r="U28" s="14"/>
      <c r="V28" s="15"/>
      <c r="W28" s="14"/>
      <c r="X28" s="15"/>
      <c r="Y28" s="14"/>
      <c r="Z28" s="15"/>
      <c r="AA28" s="14"/>
      <c r="AB28" s="14"/>
      <c r="AC28" s="14"/>
      <c r="AD28" s="15">
        <v>11</v>
      </c>
      <c r="AE28" s="14">
        <v>7040544.9000000004</v>
      </c>
      <c r="AF28" s="15">
        <v>1</v>
      </c>
      <c r="AG28" s="14">
        <v>226645.98</v>
      </c>
      <c r="AH28" s="15">
        <v>7</v>
      </c>
      <c r="AI28" s="14">
        <v>841499.3</v>
      </c>
      <c r="AJ28" s="14">
        <v>34691.4</v>
      </c>
      <c r="AK28" s="14"/>
      <c r="AL28" s="15">
        <v>9</v>
      </c>
      <c r="AM28" s="14">
        <v>10201541.09</v>
      </c>
      <c r="AN28" s="15">
        <v>4</v>
      </c>
      <c r="AO28" s="14">
        <v>4683668.84</v>
      </c>
      <c r="AP28" s="15">
        <v>2</v>
      </c>
      <c r="AQ28" s="14">
        <v>6422075.29</v>
      </c>
      <c r="AR28" s="14">
        <v>1327773.2600000002</v>
      </c>
      <c r="AS28" s="14">
        <v>1307527.3400000001</v>
      </c>
      <c r="AT28" s="15">
        <v>10</v>
      </c>
      <c r="AU28" s="14">
        <v>5608356.8899999997</v>
      </c>
      <c r="AV28" s="15">
        <v>5</v>
      </c>
      <c r="AW28" s="14">
        <v>4179550.31</v>
      </c>
      <c r="AX28" s="15">
        <v>2</v>
      </c>
      <c r="AY28" s="14">
        <v>166944.29</v>
      </c>
      <c r="AZ28" s="14">
        <v>1347029.5899999999</v>
      </c>
      <c r="BA28" s="14">
        <v>647326.78</v>
      </c>
      <c r="BB28" s="15"/>
      <c r="BC28" s="14"/>
      <c r="BD28" s="15"/>
      <c r="BE28" s="14"/>
      <c r="BF28" s="15"/>
      <c r="BG28" s="14"/>
      <c r="BH28" s="14"/>
      <c r="BI28" s="14"/>
      <c r="BJ28" s="15"/>
      <c r="BK28" s="14"/>
      <c r="BL28" s="15"/>
      <c r="BM28" s="14"/>
      <c r="BN28" s="15"/>
      <c r="BO28" s="14"/>
      <c r="BP28" s="14"/>
      <c r="BQ28" s="14"/>
      <c r="BR28" s="15"/>
      <c r="BS28" s="14"/>
      <c r="BT28" s="15"/>
      <c r="BU28" s="14"/>
      <c r="BV28" s="15"/>
      <c r="BW28" s="14"/>
      <c r="BX28" s="14"/>
      <c r="BY28" s="14"/>
      <c r="BZ28" s="15">
        <f>F28+N28+V28+AD28+AL28+AT28+BB28+BJ28+BR28</f>
        <v>30</v>
      </c>
      <c r="CA28" s="14">
        <f>G28+O28+W28+AE28+AM28+AU28+BC28+BK28+BS28</f>
        <v>22850442.880000003</v>
      </c>
      <c r="CB28" s="15">
        <f>H28+P28+X28+AF28+AN28+AV28+BD28+BL28+BT28</f>
        <v>10</v>
      </c>
      <c r="CC28" s="14">
        <f>I28+Q28+Y28+AG28+AO28+AW28+BE28+BM28+BU28</f>
        <v>9089865.1300000008</v>
      </c>
      <c r="CD28" s="15">
        <f>J28+R28+Z28+AH28+AP28+AX28+BF28+BN28+BV28</f>
        <v>11</v>
      </c>
      <c r="CE28" s="14">
        <f>K28+S28+AA28+AI28+AQ28+AY28+BG28+BO28+BW28</f>
        <v>7430518.8799999999</v>
      </c>
      <c r="CF28" s="14">
        <f>L28+T28+AB28+AJ28+AR28+AZ28+BH28+BP28+BX28</f>
        <v>2709494.25</v>
      </c>
      <c r="CG28" s="14">
        <f>M28+U28+AC28+AK28+AS28+BA28+BI28+BQ28+BY28</f>
        <v>1954854.12</v>
      </c>
    </row>
    <row r="29" spans="1:177" ht="15.6">
      <c r="A29" s="29" t="s">
        <v>33</v>
      </c>
      <c r="B29" s="16" t="s">
        <v>32</v>
      </c>
      <c r="C29" s="17">
        <v>4200000</v>
      </c>
      <c r="D29" s="16"/>
      <c r="E29" s="14"/>
      <c r="F29" s="15"/>
      <c r="G29" s="14"/>
      <c r="H29" s="15"/>
      <c r="I29" s="14"/>
      <c r="J29" s="15"/>
      <c r="K29" s="14"/>
      <c r="L29" s="14"/>
      <c r="M29" s="14"/>
      <c r="N29" s="15"/>
      <c r="O29" s="14"/>
      <c r="P29" s="15"/>
      <c r="Q29" s="14"/>
      <c r="R29" s="15"/>
      <c r="S29" s="14"/>
      <c r="T29" s="14"/>
      <c r="U29" s="14"/>
      <c r="V29" s="15">
        <v>13</v>
      </c>
      <c r="W29" s="14"/>
      <c r="X29" s="15"/>
      <c r="Y29" s="14"/>
      <c r="Z29" s="15"/>
      <c r="AA29" s="14"/>
      <c r="AB29" s="14"/>
      <c r="AC29" s="14"/>
      <c r="AD29" s="15">
        <v>2</v>
      </c>
      <c r="AE29" s="14"/>
      <c r="AF29" s="15"/>
      <c r="AG29" s="14"/>
      <c r="AH29" s="15">
        <v>15</v>
      </c>
      <c r="AI29" s="14">
        <v>3248658.6100000003</v>
      </c>
      <c r="AJ29" s="14">
        <v>984051.32</v>
      </c>
      <c r="AK29" s="14">
        <v>896209.99999999977</v>
      </c>
      <c r="AL29" s="15"/>
      <c r="AM29" s="14"/>
      <c r="AN29" s="15"/>
      <c r="AO29" s="14"/>
      <c r="AP29" s="15"/>
      <c r="AQ29" s="14"/>
      <c r="AR29" s="14">
        <v>1168751.51</v>
      </c>
      <c r="AS29" s="14">
        <v>1067967.8</v>
      </c>
      <c r="AT29" s="15"/>
      <c r="AU29" s="14"/>
      <c r="AV29" s="15"/>
      <c r="AW29" s="14"/>
      <c r="AX29" s="15"/>
      <c r="AY29" s="14"/>
      <c r="AZ29" s="14">
        <v>1095855.7799999998</v>
      </c>
      <c r="BA29" s="14">
        <v>1095855.78</v>
      </c>
      <c r="BB29" s="15"/>
      <c r="BC29" s="14"/>
      <c r="BD29" s="15"/>
      <c r="BE29" s="14"/>
      <c r="BF29" s="15"/>
      <c r="BG29" s="14"/>
      <c r="BH29" s="14"/>
      <c r="BI29" s="14"/>
      <c r="BJ29" s="15"/>
      <c r="BK29" s="14"/>
      <c r="BL29" s="15"/>
      <c r="BM29" s="14"/>
      <c r="BN29" s="15"/>
      <c r="BO29" s="14"/>
      <c r="BP29" s="14"/>
      <c r="BQ29" s="14"/>
      <c r="BR29" s="15"/>
      <c r="BS29" s="14"/>
      <c r="BT29" s="15"/>
      <c r="BU29" s="14"/>
      <c r="BV29" s="15"/>
      <c r="BW29" s="14"/>
      <c r="BX29" s="14"/>
      <c r="BY29" s="14"/>
      <c r="BZ29" s="15">
        <f>F29+N29+V29+AD29+AL29+AT29+BB29+BJ29+BR29</f>
        <v>15</v>
      </c>
      <c r="CA29" s="14">
        <f>G29+O29+W29+AE29+AM29+AU29+BC29+BK29+BS29</f>
        <v>0</v>
      </c>
      <c r="CB29" s="15">
        <f>H29+P29+X29+AF29+AN29+AV29+BD29+BL29+BT29</f>
        <v>0</v>
      </c>
      <c r="CC29" s="14">
        <f>I29+Q29+Y29+AG29+AO29+AW29+BE29+BM29+BU29</f>
        <v>0</v>
      </c>
      <c r="CD29" s="15">
        <f>J29+R29+Z29+AH29+AP29+AX29+BF29+BN29+BV29</f>
        <v>15</v>
      </c>
      <c r="CE29" s="14">
        <f>K29+S29+AA29+AI29+AQ29+AY29+BG29+BO29+BW29</f>
        <v>3248658.6100000003</v>
      </c>
      <c r="CF29" s="14">
        <f>L29+T29+AB29+AJ29+AR29+AZ29+BH29+BP29+BX29</f>
        <v>3248658.61</v>
      </c>
      <c r="CG29" s="14">
        <f>M29+U29+AC29+AK29+AS29+BA29+BI29+BQ29+BY29</f>
        <v>3060033.58</v>
      </c>
      <c r="CH29" s="40"/>
      <c r="CI29" s="41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</row>
    <row r="30" spans="1:177" ht="15.6">
      <c r="A30" s="29" t="s">
        <v>31</v>
      </c>
      <c r="B30" s="16" t="s">
        <v>30</v>
      </c>
      <c r="C30" s="17">
        <v>8500000</v>
      </c>
      <c r="D30" s="36"/>
      <c r="E30" s="14"/>
      <c r="F30" s="15"/>
      <c r="G30" s="14"/>
      <c r="H30" s="15"/>
      <c r="I30" s="14"/>
      <c r="J30" s="15"/>
      <c r="K30" s="14"/>
      <c r="L30" s="14"/>
      <c r="M30" s="14"/>
      <c r="N30" s="15"/>
      <c r="O30" s="14"/>
      <c r="P30" s="15"/>
      <c r="Q30" s="14"/>
      <c r="R30" s="15"/>
      <c r="S30" s="14"/>
      <c r="T30" s="14"/>
      <c r="U30" s="14"/>
      <c r="V30" s="15"/>
      <c r="W30" s="14"/>
      <c r="X30" s="15"/>
      <c r="Y30" s="14"/>
      <c r="Z30" s="15"/>
      <c r="AA30" s="14"/>
      <c r="AB30" s="14"/>
      <c r="AC30" s="14"/>
      <c r="AD30" s="15">
        <v>18</v>
      </c>
      <c r="AE30" s="14"/>
      <c r="AF30" s="15"/>
      <c r="AG30" s="14"/>
      <c r="AH30" s="15">
        <v>18</v>
      </c>
      <c r="AI30" s="14">
        <v>5844344.2400000002</v>
      </c>
      <c r="AJ30" s="14"/>
      <c r="AK30" s="14"/>
      <c r="AL30" s="15"/>
      <c r="AM30" s="14"/>
      <c r="AN30" s="15"/>
      <c r="AO30" s="14"/>
      <c r="AP30" s="15"/>
      <c r="AQ30" s="14"/>
      <c r="AR30" s="14">
        <v>2839307.1500000008</v>
      </c>
      <c r="AS30" s="14">
        <v>2774318.3800000008</v>
      </c>
      <c r="AT30" s="15">
        <v>18</v>
      </c>
      <c r="AU30" s="14"/>
      <c r="AV30" s="15"/>
      <c r="AW30" s="14"/>
      <c r="AX30" s="15">
        <v>17</v>
      </c>
      <c r="AY30" s="14">
        <v>81.319999999999993</v>
      </c>
      <c r="AZ30" s="14">
        <v>3005037.0900000003</v>
      </c>
      <c r="BA30" s="14">
        <v>3070025.86</v>
      </c>
      <c r="BB30" s="15"/>
      <c r="BC30" s="14"/>
      <c r="BD30" s="15"/>
      <c r="BE30" s="14"/>
      <c r="BF30" s="15"/>
      <c r="BG30" s="14"/>
      <c r="BH30" s="14"/>
      <c r="BI30" s="14"/>
      <c r="BJ30" s="15"/>
      <c r="BK30" s="14"/>
      <c r="BL30" s="15"/>
      <c r="BM30" s="14"/>
      <c r="BN30" s="15"/>
      <c r="BO30" s="14"/>
      <c r="BP30" s="14"/>
      <c r="BQ30" s="14"/>
      <c r="BR30" s="15"/>
      <c r="BS30" s="14"/>
      <c r="BT30" s="15"/>
      <c r="BU30" s="14"/>
      <c r="BV30" s="15"/>
      <c r="BW30" s="14"/>
      <c r="BX30" s="14"/>
      <c r="BY30" s="14"/>
      <c r="BZ30" s="15">
        <f>F30+N30+V30+AD30+AL30+AT30+BB30+BJ30+BR30</f>
        <v>36</v>
      </c>
      <c r="CA30" s="14">
        <f>G30+O30+W30+AE30+AM30+AU30+BC30+BK30+BS30</f>
        <v>0</v>
      </c>
      <c r="CB30" s="15">
        <f>H30+P30+X30+AF30+AN30+AV30+BD30+BL30+BT30</f>
        <v>0</v>
      </c>
      <c r="CC30" s="14">
        <f>I30+Q30+Y30+AG30+AO30+AW30+BE30+BM30+BU30</f>
        <v>0</v>
      </c>
      <c r="CD30" s="15">
        <f>J30+R30+Z30+AH30+AP30+AX30+BF30+BN30+BV30</f>
        <v>35</v>
      </c>
      <c r="CE30" s="14">
        <f>K30+S30+AA30+AI30+AQ30+AY30+BG30+BO30+BW30</f>
        <v>5844425.5600000005</v>
      </c>
      <c r="CF30" s="14">
        <f>L30+T30+AB30+AJ30+AR30+AZ30+BH30+BP30+BX30</f>
        <v>5844344.2400000012</v>
      </c>
      <c r="CG30" s="14">
        <f>M30+U30+AC30+AK30+AS30+BA30+BI30+BQ30+BY30</f>
        <v>5844344.2400000002</v>
      </c>
    </row>
    <row r="31" spans="1:177" ht="31.2">
      <c r="A31" s="29" t="s">
        <v>29</v>
      </c>
      <c r="B31" s="16" t="s">
        <v>28</v>
      </c>
      <c r="C31" s="17">
        <v>1450000</v>
      </c>
      <c r="D31" s="36" t="s">
        <v>27</v>
      </c>
      <c r="E31" s="14" t="s">
        <v>26</v>
      </c>
      <c r="F31" s="15"/>
      <c r="G31" s="14"/>
      <c r="H31" s="15"/>
      <c r="I31" s="14"/>
      <c r="J31" s="15"/>
      <c r="K31" s="14"/>
      <c r="L31" s="14"/>
      <c r="M31" s="14"/>
      <c r="N31" s="15"/>
      <c r="O31" s="14"/>
      <c r="P31" s="15"/>
      <c r="Q31" s="14"/>
      <c r="R31" s="15"/>
      <c r="S31" s="14"/>
      <c r="T31" s="14"/>
      <c r="U31" s="14"/>
      <c r="V31" s="15"/>
      <c r="W31" s="14"/>
      <c r="X31" s="15"/>
      <c r="Y31" s="14"/>
      <c r="Z31" s="15"/>
      <c r="AA31" s="14"/>
      <c r="AB31" s="14"/>
      <c r="AC31" s="14"/>
      <c r="AD31" s="15">
        <v>10</v>
      </c>
      <c r="AE31" s="14">
        <v>702062.92999999993</v>
      </c>
      <c r="AF31" s="15"/>
      <c r="AG31" s="14"/>
      <c r="AH31" s="15">
        <v>10</v>
      </c>
      <c r="AI31" s="14">
        <v>702062.93</v>
      </c>
      <c r="AJ31" s="14">
        <v>269642.20999999996</v>
      </c>
      <c r="AK31" s="14">
        <v>40247.83</v>
      </c>
      <c r="AL31" s="15">
        <v>5</v>
      </c>
      <c r="AM31" s="14">
        <v>504723.61</v>
      </c>
      <c r="AN31" s="15">
        <v>3</v>
      </c>
      <c r="AO31" s="14">
        <v>344476.81</v>
      </c>
      <c r="AP31" s="15">
        <v>2</v>
      </c>
      <c r="AQ31" s="14">
        <v>160246.79999999999</v>
      </c>
      <c r="AR31" s="14">
        <v>175200.16</v>
      </c>
      <c r="AS31" s="14">
        <v>370752.20000000007</v>
      </c>
      <c r="AT31" s="15">
        <v>4</v>
      </c>
      <c r="AU31" s="14">
        <v>246398.12000000002</v>
      </c>
      <c r="AV31" s="15"/>
      <c r="AW31" s="14"/>
      <c r="AX31" s="15"/>
      <c r="AY31" s="14"/>
      <c r="AZ31" s="14">
        <v>29554</v>
      </c>
      <c r="BA31" s="14">
        <v>63396.34</v>
      </c>
      <c r="BB31" s="15"/>
      <c r="BC31" s="14"/>
      <c r="BD31" s="15"/>
      <c r="BE31" s="14"/>
      <c r="BF31" s="15"/>
      <c r="BG31" s="14"/>
      <c r="BH31" s="14"/>
      <c r="BI31" s="14"/>
      <c r="BJ31" s="15"/>
      <c r="BK31" s="14"/>
      <c r="BL31" s="15"/>
      <c r="BM31" s="14"/>
      <c r="BN31" s="15"/>
      <c r="BO31" s="14"/>
      <c r="BP31" s="14"/>
      <c r="BQ31" s="14"/>
      <c r="BR31" s="15"/>
      <c r="BS31" s="14"/>
      <c r="BT31" s="15"/>
      <c r="BU31" s="14"/>
      <c r="BV31" s="15"/>
      <c r="BW31" s="14"/>
      <c r="BX31" s="14"/>
      <c r="BY31" s="14"/>
      <c r="BZ31" s="15">
        <f>F31+N31+V31+AD31+AL31+AT31+BB31+BJ31+BR31</f>
        <v>19</v>
      </c>
      <c r="CA31" s="14">
        <f>G31+O31+W31+AE31+AM31+AU31+BC31+BK31+BS31</f>
        <v>1453184.6600000001</v>
      </c>
      <c r="CB31" s="15">
        <f>H31+P31+X31+AF31+AN31+AV31+BD31+BL31+BT31</f>
        <v>3</v>
      </c>
      <c r="CC31" s="14">
        <f>I31+Q31+Y31+AG31+AO31+AW31+BE31+BM31+BU31</f>
        <v>344476.81</v>
      </c>
      <c r="CD31" s="15">
        <f>J31+R31+Z31+AH31+AP31+AX31+BF31+BN31+BV31</f>
        <v>12</v>
      </c>
      <c r="CE31" s="14">
        <f>K31+S31+AA31+AI31+AQ31+AY31+BG31+BO31+BW31</f>
        <v>862309.73</v>
      </c>
      <c r="CF31" s="14">
        <f>L31+T31+AB31+AJ31+AR31+AZ31+BH31+BP31+BX31</f>
        <v>474396.37</v>
      </c>
      <c r="CG31" s="14">
        <f>M31+U31+AC31+AK31+AS31+BA31+BI31+BQ31+BY31</f>
        <v>474396.37000000011</v>
      </c>
    </row>
    <row r="32" spans="1:177" ht="31.2">
      <c r="A32" s="30" t="s">
        <v>25</v>
      </c>
      <c r="B32" s="20" t="s">
        <v>24</v>
      </c>
      <c r="C32" s="21">
        <f>C33+C34+C35</f>
        <v>2410000</v>
      </c>
      <c r="D32" s="20"/>
      <c r="E32" s="18"/>
      <c r="F32" s="19">
        <f>F33+F34+F35</f>
        <v>0</v>
      </c>
      <c r="G32" s="18">
        <f>G33+G34+G35</f>
        <v>0</v>
      </c>
      <c r="H32" s="19">
        <f>H33+H34+H35</f>
        <v>0</v>
      </c>
      <c r="I32" s="18">
        <f>I33+I34+I35</f>
        <v>0</v>
      </c>
      <c r="J32" s="19">
        <f>J33+J34+J35</f>
        <v>0</v>
      </c>
      <c r="K32" s="18">
        <f>K33+K34+K35</f>
        <v>0</v>
      </c>
      <c r="L32" s="18">
        <f>L33+L34+L35</f>
        <v>0</v>
      </c>
      <c r="M32" s="18">
        <f>M33+M34+M35</f>
        <v>0</v>
      </c>
      <c r="N32" s="19">
        <f>N33+N34+N35</f>
        <v>0</v>
      </c>
      <c r="O32" s="18">
        <f>O33+O34+O35</f>
        <v>0</v>
      </c>
      <c r="P32" s="19">
        <f>P33+P34+P35</f>
        <v>0</v>
      </c>
      <c r="Q32" s="18">
        <f>Q33+Q34+Q35</f>
        <v>0</v>
      </c>
      <c r="R32" s="19">
        <f>R33+R34+R35</f>
        <v>0</v>
      </c>
      <c r="S32" s="18">
        <f>S33+S34+S35</f>
        <v>0</v>
      </c>
      <c r="T32" s="18">
        <f>T33+T34+T35</f>
        <v>0</v>
      </c>
      <c r="U32" s="18">
        <f>U33+U34+U35</f>
        <v>0</v>
      </c>
      <c r="V32" s="19">
        <f>V33+V34+V35</f>
        <v>4</v>
      </c>
      <c r="W32" s="18">
        <f>W33+W34+W35</f>
        <v>563003</v>
      </c>
      <c r="X32" s="19">
        <f>X33+X34+X35</f>
        <v>0</v>
      </c>
      <c r="Y32" s="18">
        <f>Y33+Y34+Y35</f>
        <v>0</v>
      </c>
      <c r="Z32" s="19">
        <f>Z33+Z34+Z35</f>
        <v>4</v>
      </c>
      <c r="AA32" s="18">
        <f>AA33+AA34+AA35</f>
        <v>563003</v>
      </c>
      <c r="AB32" s="18">
        <f>AB33+AB34+AB35</f>
        <v>114675</v>
      </c>
      <c r="AC32" s="18">
        <f>AC33+AC34+AC35</f>
        <v>0</v>
      </c>
      <c r="AD32" s="19">
        <f>AD33+AD34+AD35</f>
        <v>3</v>
      </c>
      <c r="AE32" s="18">
        <f>AE33+AE34+AE35</f>
        <v>390954</v>
      </c>
      <c r="AF32" s="19">
        <f>AF33+AF34+AF35</f>
        <v>0</v>
      </c>
      <c r="AG32" s="18">
        <f>AG33+AG34+AG35</f>
        <v>0</v>
      </c>
      <c r="AH32" s="19">
        <f>AH33+AH34+AH35</f>
        <v>2</v>
      </c>
      <c r="AI32" s="18">
        <f>AI33+AI34+AI35</f>
        <v>227454</v>
      </c>
      <c r="AJ32" s="18">
        <f>AJ33+AJ34+AJ35</f>
        <v>99762.670000000013</v>
      </c>
      <c r="AK32" s="18">
        <f>AK33+AK34+AK35</f>
        <v>121946.23</v>
      </c>
      <c r="AL32" s="19">
        <f>AL33+AL34+AL35</f>
        <v>2</v>
      </c>
      <c r="AM32" s="18">
        <f>AM33+AM34+AM35</f>
        <v>217068</v>
      </c>
      <c r="AN32" s="19">
        <f>AN33+AN34+AN35</f>
        <v>1</v>
      </c>
      <c r="AO32" s="18">
        <f>AO33+AO34+AO35</f>
        <v>165000</v>
      </c>
      <c r="AP32" s="19">
        <f>AP33+AP34+AP35</f>
        <v>1</v>
      </c>
      <c r="AQ32" s="18">
        <f>AQ33+AQ34+AQ35</f>
        <v>163500</v>
      </c>
      <c r="AR32" s="18">
        <f>AR33+AR34+AR35</f>
        <v>250404.31</v>
      </c>
      <c r="AS32" s="18">
        <f>AS33+AS34+AS35</f>
        <v>245699.26000000004</v>
      </c>
      <c r="AT32" s="19">
        <f>AT33+AT34+AT35</f>
        <v>3</v>
      </c>
      <c r="AU32" s="18">
        <f>AU33+AU34+AU35</f>
        <v>686591</v>
      </c>
      <c r="AV32" s="19">
        <f>AV33+AV34+AV35</f>
        <v>0</v>
      </c>
      <c r="AW32" s="18">
        <f>AW33+AW34+AW35</f>
        <v>0</v>
      </c>
      <c r="AX32" s="19">
        <f>AX33+AX34+AX35</f>
        <v>2</v>
      </c>
      <c r="AY32" s="18">
        <f>AY33+AY34+AY35</f>
        <v>301818</v>
      </c>
      <c r="AZ32" s="18">
        <f>AZ33+AZ34+AZ35</f>
        <v>61699.39</v>
      </c>
      <c r="BA32" s="18">
        <f>BA33+BA34+BA35</f>
        <v>0</v>
      </c>
      <c r="BB32" s="19">
        <f>BB33+BB34+BB35</f>
        <v>0</v>
      </c>
      <c r="BC32" s="18">
        <f>BC33+BC34+BC35</f>
        <v>0</v>
      </c>
      <c r="BD32" s="19">
        <f>BD33+BD34+BD35</f>
        <v>0</v>
      </c>
      <c r="BE32" s="18">
        <f>BE33+BE34+BE35</f>
        <v>0</v>
      </c>
      <c r="BF32" s="19">
        <f>BF33+BF34+BF35</f>
        <v>0</v>
      </c>
      <c r="BG32" s="18">
        <f>BG33+BG34+BG35</f>
        <v>0</v>
      </c>
      <c r="BH32" s="18">
        <f>BH33+BH34+BH35</f>
        <v>0</v>
      </c>
      <c r="BI32" s="18">
        <f>BI33+BI34+BI35</f>
        <v>0</v>
      </c>
      <c r="BJ32" s="19">
        <f>BJ33+BJ34+BJ35</f>
        <v>0</v>
      </c>
      <c r="BK32" s="18">
        <f>BK33+BK34+BK35</f>
        <v>0</v>
      </c>
      <c r="BL32" s="19">
        <f>BL33+BL34+BL35</f>
        <v>0</v>
      </c>
      <c r="BM32" s="18">
        <f>BM33+BM34+BM35</f>
        <v>0</v>
      </c>
      <c r="BN32" s="19">
        <f>BN33+BN34+BN35</f>
        <v>0</v>
      </c>
      <c r="BO32" s="18">
        <f>BO33+BO34+BO35</f>
        <v>0</v>
      </c>
      <c r="BP32" s="18">
        <f>BP33+BP34+BP35</f>
        <v>0</v>
      </c>
      <c r="BQ32" s="18">
        <f>BQ33+BQ34+BQ35</f>
        <v>0</v>
      </c>
      <c r="BR32" s="19">
        <f>BR33+BR34+BR35</f>
        <v>0</v>
      </c>
      <c r="BS32" s="18">
        <f>BS33+BS34+BS35</f>
        <v>0</v>
      </c>
      <c r="BT32" s="19">
        <f>BT33+BT34+BT35</f>
        <v>0</v>
      </c>
      <c r="BU32" s="18">
        <f>BU33+BU34+BU35</f>
        <v>0</v>
      </c>
      <c r="BV32" s="19">
        <f>BV33+BV34+BV35</f>
        <v>0</v>
      </c>
      <c r="BW32" s="18">
        <f>BW33+BW34+BW35</f>
        <v>0</v>
      </c>
      <c r="BX32" s="18">
        <f>BX33+BX34+BX35</f>
        <v>0</v>
      </c>
      <c r="BY32" s="18">
        <f>BY33+BY34+BY35</f>
        <v>0</v>
      </c>
      <c r="BZ32" s="19">
        <f>BZ33+BZ34+BZ35</f>
        <v>12</v>
      </c>
      <c r="CA32" s="18">
        <f>CA33+CA34+CA35</f>
        <v>1857616</v>
      </c>
      <c r="CB32" s="19">
        <f>CB33+CB34+CB35</f>
        <v>1</v>
      </c>
      <c r="CC32" s="18">
        <f>CC33+CC34+CC35</f>
        <v>165000</v>
      </c>
      <c r="CD32" s="19">
        <f>CD33+CD34+CD35</f>
        <v>9</v>
      </c>
      <c r="CE32" s="18">
        <f>CE33+CE34+CE35</f>
        <v>1255775</v>
      </c>
      <c r="CF32" s="18">
        <f>CF33+CF34+CF35</f>
        <v>526541.37</v>
      </c>
      <c r="CG32" s="18">
        <f>CG33+CG34+CG35</f>
        <v>367645.49000000005</v>
      </c>
    </row>
    <row r="33" spans="1:85" ht="15.6" hidden="1">
      <c r="A33" s="29" t="s">
        <v>23</v>
      </c>
      <c r="B33" s="16" t="s">
        <v>22</v>
      </c>
      <c r="C33" s="17"/>
      <c r="D33" s="39"/>
      <c r="E33" s="39"/>
      <c r="F33" s="38"/>
      <c r="G33" s="37"/>
      <c r="H33" s="38"/>
      <c r="I33" s="37"/>
      <c r="J33" s="38"/>
      <c r="K33" s="37"/>
      <c r="L33" s="37"/>
      <c r="M33" s="37"/>
      <c r="N33" s="38"/>
      <c r="O33" s="37"/>
      <c r="P33" s="38"/>
      <c r="Q33" s="37"/>
      <c r="R33" s="38"/>
      <c r="S33" s="37"/>
      <c r="T33" s="37"/>
      <c r="U33" s="37"/>
      <c r="V33" s="38"/>
      <c r="W33" s="37"/>
      <c r="X33" s="38"/>
      <c r="Y33" s="37"/>
      <c r="Z33" s="38"/>
      <c r="AA33" s="37"/>
      <c r="AB33" s="37"/>
      <c r="AC33" s="37"/>
      <c r="AD33" s="38"/>
      <c r="AE33" s="37"/>
      <c r="AF33" s="38"/>
      <c r="AG33" s="37"/>
      <c r="AH33" s="38"/>
      <c r="AI33" s="37"/>
      <c r="AJ33" s="37"/>
      <c r="AK33" s="37"/>
      <c r="AL33" s="38"/>
      <c r="AM33" s="37"/>
      <c r="AN33" s="38"/>
      <c r="AO33" s="37"/>
      <c r="AP33" s="38"/>
      <c r="AQ33" s="37"/>
      <c r="AR33" s="37"/>
      <c r="AS33" s="37"/>
      <c r="AT33" s="38"/>
      <c r="AU33" s="37"/>
      <c r="AV33" s="38"/>
      <c r="AW33" s="37"/>
      <c r="AX33" s="38"/>
      <c r="AY33" s="37"/>
      <c r="AZ33" s="37"/>
      <c r="BA33" s="37"/>
      <c r="BB33" s="38"/>
      <c r="BC33" s="37"/>
      <c r="BD33" s="38"/>
      <c r="BE33" s="37"/>
      <c r="BF33" s="38"/>
      <c r="BG33" s="37"/>
      <c r="BH33" s="37"/>
      <c r="BI33" s="37"/>
      <c r="BJ33" s="38"/>
      <c r="BK33" s="37"/>
      <c r="BL33" s="38"/>
      <c r="BM33" s="37"/>
      <c r="BN33" s="38"/>
      <c r="BO33" s="37"/>
      <c r="BP33" s="37"/>
      <c r="BQ33" s="37"/>
      <c r="BR33" s="38"/>
      <c r="BS33" s="37"/>
      <c r="BT33" s="38"/>
      <c r="BU33" s="37"/>
      <c r="BV33" s="38"/>
      <c r="BW33" s="37"/>
      <c r="BX33" s="37"/>
      <c r="BY33" s="37"/>
      <c r="BZ33" s="15">
        <f>F33+N33+V33+AD33+AL33+AT33+BB33+BJ33+BR33</f>
        <v>0</v>
      </c>
      <c r="CA33" s="14">
        <f>G33+O33+W33+AE33+AM33+AU33+BC33+BK33+BS33</f>
        <v>0</v>
      </c>
      <c r="CB33" s="15">
        <f>H33+P33+X33+AF33+AN33+AV33+BD33+BL33+BT33</f>
        <v>0</v>
      </c>
      <c r="CC33" s="14">
        <f>I33+Q33+Y33+AG33+AO33+AW33+BE33+BM33+BU33</f>
        <v>0</v>
      </c>
      <c r="CD33" s="15">
        <f>J33+R33+Z33+AH33+AP33+AX33+BF33+BN33+BV33</f>
        <v>0</v>
      </c>
      <c r="CE33" s="14">
        <f>K33+S33+AA33+AI33+AQ33+AY33+BG33+BO33+BW33</f>
        <v>0</v>
      </c>
      <c r="CF33" s="14">
        <f>L33+T33+AB33+AJ33+AR33+AZ33+BH33+BP33+BX33</f>
        <v>0</v>
      </c>
      <c r="CG33" s="14">
        <f>M33+U33+AC33+AK33+AS33+BA33+BI33+BQ33+BY33</f>
        <v>0</v>
      </c>
    </row>
    <row r="34" spans="1:85" ht="15.6">
      <c r="A34" s="29" t="s">
        <v>21</v>
      </c>
      <c r="B34" s="16" t="s">
        <v>20</v>
      </c>
      <c r="C34" s="17">
        <v>1800000</v>
      </c>
      <c r="D34" s="36" t="s">
        <v>19</v>
      </c>
      <c r="E34" s="14">
        <v>800000</v>
      </c>
      <c r="F34" s="15"/>
      <c r="G34" s="14"/>
      <c r="H34" s="15"/>
      <c r="I34" s="14"/>
      <c r="J34" s="15"/>
      <c r="K34" s="14"/>
      <c r="L34" s="14"/>
      <c r="M34" s="14"/>
      <c r="N34" s="15"/>
      <c r="O34" s="14"/>
      <c r="P34" s="15"/>
      <c r="Q34" s="14"/>
      <c r="R34" s="15"/>
      <c r="S34" s="14"/>
      <c r="T34" s="14"/>
      <c r="U34" s="14"/>
      <c r="V34" s="15">
        <v>4</v>
      </c>
      <c r="W34" s="14">
        <v>563003</v>
      </c>
      <c r="X34" s="15"/>
      <c r="Y34" s="14"/>
      <c r="Z34" s="15">
        <v>4</v>
      </c>
      <c r="AA34" s="14">
        <v>563003</v>
      </c>
      <c r="AB34" s="14">
        <v>114675</v>
      </c>
      <c r="AC34" s="14"/>
      <c r="AD34" s="15">
        <v>3</v>
      </c>
      <c r="AE34" s="14">
        <v>390954</v>
      </c>
      <c r="AF34" s="15"/>
      <c r="AG34" s="14"/>
      <c r="AH34" s="15">
        <v>2</v>
      </c>
      <c r="AI34" s="14">
        <v>227454</v>
      </c>
      <c r="AJ34" s="14">
        <v>99762.670000000013</v>
      </c>
      <c r="AK34" s="14">
        <v>121946.23</v>
      </c>
      <c r="AL34" s="15">
        <v>2</v>
      </c>
      <c r="AM34" s="14">
        <v>217068</v>
      </c>
      <c r="AN34" s="15">
        <v>1</v>
      </c>
      <c r="AO34" s="14">
        <v>165000</v>
      </c>
      <c r="AP34" s="15">
        <v>1</v>
      </c>
      <c r="AQ34" s="14">
        <v>163500</v>
      </c>
      <c r="AR34" s="14">
        <v>250404.31</v>
      </c>
      <c r="AS34" s="14">
        <v>245699.26000000004</v>
      </c>
      <c r="AT34" s="15">
        <v>3</v>
      </c>
      <c r="AU34" s="14">
        <v>686591</v>
      </c>
      <c r="AV34" s="15"/>
      <c r="AW34" s="14"/>
      <c r="AX34" s="15">
        <v>2</v>
      </c>
      <c r="AY34" s="14">
        <v>301818</v>
      </c>
      <c r="AZ34" s="14">
        <v>61699.39</v>
      </c>
      <c r="BA34" s="14"/>
      <c r="BB34" s="15"/>
      <c r="BC34" s="14"/>
      <c r="BD34" s="15"/>
      <c r="BE34" s="14"/>
      <c r="BF34" s="15"/>
      <c r="BG34" s="14"/>
      <c r="BH34" s="14"/>
      <c r="BI34" s="14"/>
      <c r="BJ34" s="15"/>
      <c r="BK34" s="14"/>
      <c r="BL34" s="15"/>
      <c r="BM34" s="14"/>
      <c r="BN34" s="15"/>
      <c r="BO34" s="14"/>
      <c r="BP34" s="14"/>
      <c r="BQ34" s="14"/>
      <c r="BR34" s="15"/>
      <c r="BS34" s="14"/>
      <c r="BT34" s="15"/>
      <c r="BU34" s="14"/>
      <c r="BV34" s="15"/>
      <c r="BW34" s="14"/>
      <c r="BX34" s="14"/>
      <c r="BY34" s="14"/>
      <c r="BZ34" s="15">
        <f>F34+N34+V34+AD34+AL34+AT34+BB34+BJ34+BR34</f>
        <v>12</v>
      </c>
      <c r="CA34" s="14">
        <f>G34+O34+W34+AE34+AM34+AU34+BC34+BK34+BS34</f>
        <v>1857616</v>
      </c>
      <c r="CB34" s="15">
        <f>H34+P34+X34+AF34+AN34+AV34+BD34+BL34+BT34</f>
        <v>1</v>
      </c>
      <c r="CC34" s="14">
        <f>I34+Q34+Y34+AG34+AO34+AW34+BE34+BM34+BU34</f>
        <v>165000</v>
      </c>
      <c r="CD34" s="15">
        <f>J34+R34+Z34+AH34+AP34+AX34+BF34+BN34+BV34</f>
        <v>9</v>
      </c>
      <c r="CE34" s="14">
        <f>K34+S34+AA34+AI34+AQ34+AY34+BG34+BO34+BW34</f>
        <v>1255775</v>
      </c>
      <c r="CF34" s="14">
        <f>L34+T34+AB34+AJ34+AR34+AZ34+BH34+BP34+BX34</f>
        <v>526541.37</v>
      </c>
      <c r="CG34" s="14">
        <f>M34+U34+AC34+AK34+AS34+BA34+BI34+BQ34+BY34</f>
        <v>367645.49000000005</v>
      </c>
    </row>
    <row r="35" spans="1:85" ht="46.8">
      <c r="A35" s="29" t="s">
        <v>18</v>
      </c>
      <c r="B35" s="16" t="s">
        <v>17</v>
      </c>
      <c r="C35" s="17">
        <v>610000</v>
      </c>
      <c r="D35" s="36" t="s">
        <v>16</v>
      </c>
      <c r="E35" s="14" t="s">
        <v>15</v>
      </c>
      <c r="F35" s="15"/>
      <c r="G35" s="14"/>
      <c r="H35" s="15"/>
      <c r="I35" s="14"/>
      <c r="J35" s="15"/>
      <c r="K35" s="14"/>
      <c r="L35" s="14"/>
      <c r="M35" s="14"/>
      <c r="N35" s="15"/>
      <c r="O35" s="14"/>
      <c r="P35" s="15"/>
      <c r="Q35" s="14"/>
      <c r="R35" s="15"/>
      <c r="S35" s="14"/>
      <c r="T35" s="14"/>
      <c r="U35" s="14"/>
      <c r="V35" s="15"/>
      <c r="W35" s="14"/>
      <c r="X35" s="15"/>
      <c r="Y35" s="14"/>
      <c r="Z35" s="15"/>
      <c r="AA35" s="14"/>
      <c r="AB35" s="14"/>
      <c r="AC35" s="14"/>
      <c r="AD35" s="15"/>
      <c r="AE35" s="14"/>
      <c r="AF35" s="15"/>
      <c r="AG35" s="14"/>
      <c r="AH35" s="15"/>
      <c r="AI35" s="14"/>
      <c r="AJ35" s="14"/>
      <c r="AK35" s="14"/>
      <c r="AL35" s="15"/>
      <c r="AM35" s="14"/>
      <c r="AN35" s="15"/>
      <c r="AO35" s="14"/>
      <c r="AP35" s="15"/>
      <c r="AQ35" s="14"/>
      <c r="AR35" s="14"/>
      <c r="AS35" s="14"/>
      <c r="AT35" s="15"/>
      <c r="AU35" s="14"/>
      <c r="AV35" s="15"/>
      <c r="AW35" s="14"/>
      <c r="AX35" s="15"/>
      <c r="AY35" s="14"/>
      <c r="AZ35" s="14"/>
      <c r="BA35" s="14"/>
      <c r="BB35" s="15"/>
      <c r="BC35" s="14"/>
      <c r="BD35" s="15"/>
      <c r="BE35" s="14"/>
      <c r="BF35" s="15"/>
      <c r="BG35" s="14"/>
      <c r="BH35" s="14"/>
      <c r="BI35" s="14"/>
      <c r="BJ35" s="15"/>
      <c r="BK35" s="14"/>
      <c r="BL35" s="15"/>
      <c r="BM35" s="14"/>
      <c r="BN35" s="15"/>
      <c r="BO35" s="14"/>
      <c r="BP35" s="14"/>
      <c r="BQ35" s="14"/>
      <c r="BR35" s="15"/>
      <c r="BS35" s="14"/>
      <c r="BT35" s="15"/>
      <c r="BU35" s="14"/>
      <c r="BV35" s="15"/>
      <c r="BW35" s="14"/>
      <c r="BX35" s="14"/>
      <c r="BY35" s="14"/>
      <c r="BZ35" s="15">
        <f>F35+N35+V35+AD35+AL35+AT35+BB35+BJ35+BR35</f>
        <v>0</v>
      </c>
      <c r="CA35" s="14">
        <f>G35+O35+W35+AE35+AM35+AU35+BC35+BK35+BS35</f>
        <v>0</v>
      </c>
      <c r="CB35" s="15">
        <f>H35+P35+X35+AF35+AN35+AV35+BD35+BL35+BT35</f>
        <v>0</v>
      </c>
      <c r="CC35" s="14">
        <f>I35+Q35+Y35+AG35+AO35+AW35+BE35+BM35+BU35</f>
        <v>0</v>
      </c>
      <c r="CD35" s="15">
        <f>J35+R35+Z35+AH35+AP35+AX35+BF35+BN35+BV35</f>
        <v>0</v>
      </c>
      <c r="CE35" s="14">
        <f>K35+S35+AA35+AI35+AQ35+AY35+BG35+BO35+BW35</f>
        <v>0</v>
      </c>
      <c r="CF35" s="14">
        <f>L35+T35+AB35+AJ35+AR35+AZ35+BH35+BP35+BX35</f>
        <v>0</v>
      </c>
      <c r="CG35" s="14">
        <f>M35+U35+AC35+AK35+AS35+BA35+BI35+BQ35+BY35</f>
        <v>0</v>
      </c>
    </row>
    <row r="36" spans="1:85" ht="48" customHeight="1">
      <c r="A36" s="35" t="s">
        <v>14</v>
      </c>
      <c r="B36" s="34"/>
      <c r="C36" s="33">
        <f>C37</f>
        <v>13120000</v>
      </c>
      <c r="D36" s="32"/>
      <c r="E36" s="22"/>
      <c r="F36" s="23">
        <f>F37</f>
        <v>0</v>
      </c>
      <c r="G36" s="22">
        <f>G37</f>
        <v>0</v>
      </c>
      <c r="H36" s="23">
        <f>H37</f>
        <v>0</v>
      </c>
      <c r="I36" s="22">
        <f>I37</f>
        <v>0</v>
      </c>
      <c r="J36" s="23">
        <f>J37</f>
        <v>0</v>
      </c>
      <c r="K36" s="22">
        <f>K37</f>
        <v>0</v>
      </c>
      <c r="L36" s="22">
        <f>L37</f>
        <v>0</v>
      </c>
      <c r="M36" s="22">
        <f>M37</f>
        <v>0</v>
      </c>
      <c r="N36" s="23">
        <f>N37</f>
        <v>0</v>
      </c>
      <c r="O36" s="22">
        <f>O37</f>
        <v>0</v>
      </c>
      <c r="P36" s="23">
        <f>P37</f>
        <v>0</v>
      </c>
      <c r="Q36" s="22">
        <f>Q37</f>
        <v>0</v>
      </c>
      <c r="R36" s="23">
        <f>R37</f>
        <v>0</v>
      </c>
      <c r="S36" s="22">
        <f>S37</f>
        <v>0</v>
      </c>
      <c r="T36" s="22">
        <f>T37</f>
        <v>0</v>
      </c>
      <c r="U36" s="22">
        <f>U37</f>
        <v>0</v>
      </c>
      <c r="V36" s="23">
        <f>V37</f>
        <v>22</v>
      </c>
      <c r="W36" s="22">
        <f>W37</f>
        <v>1733456.3900000001</v>
      </c>
      <c r="X36" s="23">
        <f>X37</f>
        <v>3</v>
      </c>
      <c r="Y36" s="22">
        <f>Y37</f>
        <v>43574.97</v>
      </c>
      <c r="Z36" s="23">
        <f>Z37</f>
        <v>10</v>
      </c>
      <c r="AA36" s="22">
        <f>AA37</f>
        <v>145248.91</v>
      </c>
      <c r="AB36" s="22">
        <f>AB37</f>
        <v>116198.93000000001</v>
      </c>
      <c r="AC36" s="22">
        <f>AC37</f>
        <v>0</v>
      </c>
      <c r="AD36" s="23">
        <f>AD37</f>
        <v>11</v>
      </c>
      <c r="AE36" s="22">
        <f>AE37</f>
        <v>1280849.8500000001</v>
      </c>
      <c r="AF36" s="23">
        <f>AF37</f>
        <v>1</v>
      </c>
      <c r="AG36" s="22">
        <f>AG37</f>
        <v>14524.99</v>
      </c>
      <c r="AH36" s="23">
        <f>AH37</f>
        <v>10</v>
      </c>
      <c r="AI36" s="22">
        <f>AI37</f>
        <v>2200490.52</v>
      </c>
      <c r="AJ36" s="22">
        <f>AJ37</f>
        <v>464698.4</v>
      </c>
      <c r="AK36" s="22">
        <f>AK37</f>
        <v>245139.50999999998</v>
      </c>
      <c r="AL36" s="23">
        <f>AL37</f>
        <v>66</v>
      </c>
      <c r="AM36" s="22">
        <f>AM37</f>
        <v>4236675.4700000007</v>
      </c>
      <c r="AN36" s="23">
        <f>AN37</f>
        <v>24</v>
      </c>
      <c r="AO36" s="22">
        <f>AO37</f>
        <v>1197159.7800000003</v>
      </c>
      <c r="AP36" s="23">
        <f>AP37</f>
        <v>28</v>
      </c>
      <c r="AQ36" s="22">
        <f>AQ37</f>
        <v>1755236.07</v>
      </c>
      <c r="AR36" s="22">
        <f>AR37</f>
        <v>935738.39000000013</v>
      </c>
      <c r="AS36" s="22">
        <f>AS37</f>
        <v>524430.3899999999</v>
      </c>
      <c r="AT36" s="23">
        <f>AT37</f>
        <v>10</v>
      </c>
      <c r="AU36" s="22">
        <f>AU37</f>
        <v>588942.12</v>
      </c>
      <c r="AV36" s="23">
        <f>AV37</f>
        <v>6</v>
      </c>
      <c r="AW36" s="22">
        <f>AW37</f>
        <v>586209.77</v>
      </c>
      <c r="AX36" s="23">
        <f>AX37</f>
        <v>11</v>
      </c>
      <c r="AY36" s="22">
        <f>AY37</f>
        <v>917158.8</v>
      </c>
      <c r="AZ36" s="22">
        <f>AZ37</f>
        <v>966752.86</v>
      </c>
      <c r="BA36" s="22">
        <f>BA37</f>
        <v>911005.76</v>
      </c>
      <c r="BB36" s="23">
        <f>BB37</f>
        <v>0</v>
      </c>
      <c r="BC36" s="22">
        <f>BC37</f>
        <v>0</v>
      </c>
      <c r="BD36" s="23">
        <f>BD37</f>
        <v>0</v>
      </c>
      <c r="BE36" s="22">
        <f>BE37</f>
        <v>0</v>
      </c>
      <c r="BF36" s="23">
        <f>BF37</f>
        <v>0</v>
      </c>
      <c r="BG36" s="22">
        <f>BG37</f>
        <v>0</v>
      </c>
      <c r="BH36" s="22">
        <f>BH37</f>
        <v>0</v>
      </c>
      <c r="BI36" s="22">
        <f>BI37</f>
        <v>0</v>
      </c>
      <c r="BJ36" s="23">
        <f>BJ37</f>
        <v>0</v>
      </c>
      <c r="BK36" s="22">
        <f>BK37</f>
        <v>0</v>
      </c>
      <c r="BL36" s="23">
        <f>BL37</f>
        <v>0</v>
      </c>
      <c r="BM36" s="22">
        <f>BM37</f>
        <v>0</v>
      </c>
      <c r="BN36" s="23">
        <f>BN37</f>
        <v>0</v>
      </c>
      <c r="BO36" s="22">
        <f>BO37</f>
        <v>0</v>
      </c>
      <c r="BP36" s="22">
        <f>BP37</f>
        <v>0</v>
      </c>
      <c r="BQ36" s="22">
        <f>BQ37</f>
        <v>0</v>
      </c>
      <c r="BR36" s="23">
        <f>BR37</f>
        <v>0</v>
      </c>
      <c r="BS36" s="22">
        <f>BS37</f>
        <v>0</v>
      </c>
      <c r="BT36" s="23">
        <f>BT37</f>
        <v>0</v>
      </c>
      <c r="BU36" s="22">
        <f>BU37</f>
        <v>0</v>
      </c>
      <c r="BV36" s="23">
        <f>BV37</f>
        <v>0</v>
      </c>
      <c r="BW36" s="22">
        <f>BW37</f>
        <v>0</v>
      </c>
      <c r="BX36" s="22">
        <f>BX37</f>
        <v>0</v>
      </c>
      <c r="BY36" s="22">
        <f>BY37</f>
        <v>0</v>
      </c>
      <c r="BZ36" s="23">
        <f>BZ37</f>
        <v>109</v>
      </c>
      <c r="CA36" s="22">
        <f>CA37</f>
        <v>7839923.8300000001</v>
      </c>
      <c r="CB36" s="23">
        <f>CB37</f>
        <v>34</v>
      </c>
      <c r="CC36" s="22">
        <f>CC37</f>
        <v>1841469.5100000002</v>
      </c>
      <c r="CD36" s="23">
        <f>CD37</f>
        <v>59</v>
      </c>
      <c r="CE36" s="22">
        <f>CE37</f>
        <v>5018134.3000000007</v>
      </c>
      <c r="CF36" s="22">
        <f>CF37</f>
        <v>2483388.58</v>
      </c>
      <c r="CG36" s="22">
        <f>CG37</f>
        <v>1680575.6599999997</v>
      </c>
    </row>
    <row r="37" spans="1:85" ht="46.8">
      <c r="A37" s="30" t="s">
        <v>13</v>
      </c>
      <c r="B37" s="30" t="s">
        <v>12</v>
      </c>
      <c r="C37" s="31">
        <f>C38+C39+C40</f>
        <v>13120000</v>
      </c>
      <c r="D37" s="30"/>
      <c r="E37" s="18"/>
      <c r="F37" s="19">
        <f>F38+F39+F40</f>
        <v>0</v>
      </c>
      <c r="G37" s="18">
        <f>G38+G39+G40</f>
        <v>0</v>
      </c>
      <c r="H37" s="19">
        <f>H38+H39+H40</f>
        <v>0</v>
      </c>
      <c r="I37" s="18">
        <f>I38+I39+I40</f>
        <v>0</v>
      </c>
      <c r="J37" s="19">
        <f>J38+J39+J40</f>
        <v>0</v>
      </c>
      <c r="K37" s="18">
        <f>K38+K39+K40</f>
        <v>0</v>
      </c>
      <c r="L37" s="18">
        <f>L38+L39+L40</f>
        <v>0</v>
      </c>
      <c r="M37" s="18">
        <f>M38+M39+M40</f>
        <v>0</v>
      </c>
      <c r="N37" s="19">
        <f>N38+N39+N40</f>
        <v>0</v>
      </c>
      <c r="O37" s="18">
        <f>O38+O39+O40</f>
        <v>0</v>
      </c>
      <c r="P37" s="19">
        <f>P38+P39+P40</f>
        <v>0</v>
      </c>
      <c r="Q37" s="18">
        <f>Q38+Q39+Q40</f>
        <v>0</v>
      </c>
      <c r="R37" s="19">
        <f>R38+R39+R40</f>
        <v>0</v>
      </c>
      <c r="S37" s="18">
        <f>S38+S39+S40</f>
        <v>0</v>
      </c>
      <c r="T37" s="18">
        <f>T38+T39+T40</f>
        <v>0</v>
      </c>
      <c r="U37" s="18">
        <f>U38+U39+U40</f>
        <v>0</v>
      </c>
      <c r="V37" s="19">
        <f>V38+V39+V40</f>
        <v>22</v>
      </c>
      <c r="W37" s="18">
        <f>W38+W39+W40</f>
        <v>1733456.3900000001</v>
      </c>
      <c r="X37" s="19">
        <f>X38+X39+X40</f>
        <v>3</v>
      </c>
      <c r="Y37" s="18">
        <f>Y38+Y39+Y40</f>
        <v>43574.97</v>
      </c>
      <c r="Z37" s="19">
        <f>Z38+Z39+Z40</f>
        <v>10</v>
      </c>
      <c r="AA37" s="18">
        <f>AA38+AA39+AA40</f>
        <v>145248.91</v>
      </c>
      <c r="AB37" s="18">
        <f>AB38+AB39+AB40</f>
        <v>116198.93000000001</v>
      </c>
      <c r="AC37" s="18">
        <f>AC38+AC39+AC40</f>
        <v>0</v>
      </c>
      <c r="AD37" s="19">
        <f>AD38+AD39+AD40</f>
        <v>11</v>
      </c>
      <c r="AE37" s="18">
        <f>AE38+AE39+AE40</f>
        <v>1280849.8500000001</v>
      </c>
      <c r="AF37" s="19">
        <f>AF38+AF39+AF40</f>
        <v>1</v>
      </c>
      <c r="AG37" s="18">
        <f>AG38+AG39+AG40</f>
        <v>14524.99</v>
      </c>
      <c r="AH37" s="19">
        <f>AH38+AH39+AH40</f>
        <v>10</v>
      </c>
      <c r="AI37" s="18">
        <f>AI38+AI39+AI40</f>
        <v>2200490.52</v>
      </c>
      <c r="AJ37" s="18">
        <f>AJ38+AJ39+AJ40</f>
        <v>464698.4</v>
      </c>
      <c r="AK37" s="18">
        <f>AK38+AK39+AK40</f>
        <v>245139.50999999998</v>
      </c>
      <c r="AL37" s="19">
        <f>AL38+AL39+AL40</f>
        <v>66</v>
      </c>
      <c r="AM37" s="18">
        <f>AM38+AM39+AM40</f>
        <v>4236675.4700000007</v>
      </c>
      <c r="AN37" s="19">
        <f>AN38+AN39+AN40</f>
        <v>24</v>
      </c>
      <c r="AO37" s="18">
        <f>AO38+AO39+AO40</f>
        <v>1197159.7800000003</v>
      </c>
      <c r="AP37" s="19">
        <f>AP38+AP39+AP40</f>
        <v>28</v>
      </c>
      <c r="AQ37" s="18">
        <f>AQ38+AQ39+AQ40</f>
        <v>1755236.07</v>
      </c>
      <c r="AR37" s="18">
        <f>AR38+AR39+AR40</f>
        <v>935738.39000000013</v>
      </c>
      <c r="AS37" s="18">
        <f>AS38+AS39+AS40</f>
        <v>524430.3899999999</v>
      </c>
      <c r="AT37" s="19">
        <f>AT38+AT39+AT40</f>
        <v>10</v>
      </c>
      <c r="AU37" s="18">
        <f>AU38+AU39+AU40</f>
        <v>588942.12</v>
      </c>
      <c r="AV37" s="19">
        <f>AV38+AV39+AV40</f>
        <v>6</v>
      </c>
      <c r="AW37" s="18">
        <f>AW38+AW39+AW40</f>
        <v>586209.77</v>
      </c>
      <c r="AX37" s="19">
        <f>AX38+AX39+AX40</f>
        <v>11</v>
      </c>
      <c r="AY37" s="18">
        <f>AY38+AY39+AY40</f>
        <v>917158.8</v>
      </c>
      <c r="AZ37" s="18">
        <f>AZ38+AZ39+AZ40</f>
        <v>966752.86</v>
      </c>
      <c r="BA37" s="18">
        <f>BA38+BA39+BA40</f>
        <v>911005.76</v>
      </c>
      <c r="BB37" s="19">
        <f>BB38+BB39+BB40</f>
        <v>0</v>
      </c>
      <c r="BC37" s="18">
        <f>BC38+BC39+BC40</f>
        <v>0</v>
      </c>
      <c r="BD37" s="19">
        <f>BD38+BD39+BD40</f>
        <v>0</v>
      </c>
      <c r="BE37" s="18">
        <f>BE38+BE39+BE40</f>
        <v>0</v>
      </c>
      <c r="BF37" s="19">
        <f>BF38+BF39+BF40</f>
        <v>0</v>
      </c>
      <c r="BG37" s="18">
        <f>BG38+BG39+BG40</f>
        <v>0</v>
      </c>
      <c r="BH37" s="18">
        <f>BH38+BH39+BH40</f>
        <v>0</v>
      </c>
      <c r="BI37" s="18">
        <f>BI38+BI39+BI40</f>
        <v>0</v>
      </c>
      <c r="BJ37" s="19">
        <f>BJ38+BJ39+BJ40</f>
        <v>0</v>
      </c>
      <c r="BK37" s="18">
        <f>BK38+BK39+BK40</f>
        <v>0</v>
      </c>
      <c r="BL37" s="19">
        <f>BL38+BL39+BL40</f>
        <v>0</v>
      </c>
      <c r="BM37" s="18">
        <f>BM38+BM39+BM40</f>
        <v>0</v>
      </c>
      <c r="BN37" s="19">
        <f>BN38+BN39+BN40</f>
        <v>0</v>
      </c>
      <c r="BO37" s="18">
        <f>BO38+BO39+BO40</f>
        <v>0</v>
      </c>
      <c r="BP37" s="18">
        <f>BP38+BP39+BP40</f>
        <v>0</v>
      </c>
      <c r="BQ37" s="18">
        <f>BQ38+BQ39+BQ40</f>
        <v>0</v>
      </c>
      <c r="BR37" s="19">
        <f>BR38+BR39+BR40</f>
        <v>0</v>
      </c>
      <c r="BS37" s="18">
        <f>BS38+BS39+BS40</f>
        <v>0</v>
      </c>
      <c r="BT37" s="19">
        <f>BT38+BT39+BT40</f>
        <v>0</v>
      </c>
      <c r="BU37" s="18">
        <f>BU38+BU39+BU40</f>
        <v>0</v>
      </c>
      <c r="BV37" s="19">
        <f>BV38+BV39+BV40</f>
        <v>0</v>
      </c>
      <c r="BW37" s="18">
        <f>BW38+BW39+BW40</f>
        <v>0</v>
      </c>
      <c r="BX37" s="18">
        <f>BX38+BX39+BX40</f>
        <v>0</v>
      </c>
      <c r="BY37" s="18">
        <f>BY38+BY39+BY40</f>
        <v>0</v>
      </c>
      <c r="BZ37" s="19">
        <f>BZ38+BZ39+BZ40</f>
        <v>109</v>
      </c>
      <c r="CA37" s="18">
        <f>CA38+CA39+CA40</f>
        <v>7839923.8300000001</v>
      </c>
      <c r="CB37" s="19">
        <f>CB38+CB39+CB40</f>
        <v>34</v>
      </c>
      <c r="CC37" s="18">
        <f>CC38+CC39+CC40</f>
        <v>1841469.5100000002</v>
      </c>
      <c r="CD37" s="19">
        <f>CD38+CD39+CD40</f>
        <v>59</v>
      </c>
      <c r="CE37" s="18">
        <f>CE38+CE39+CE40</f>
        <v>5018134.3000000007</v>
      </c>
      <c r="CF37" s="18">
        <f>CF38+CF39+CF40</f>
        <v>2483388.58</v>
      </c>
      <c r="CG37" s="18">
        <f>CG38+CG39+CG40</f>
        <v>1680575.6599999997</v>
      </c>
    </row>
    <row r="38" spans="1:85" ht="15.6">
      <c r="A38" s="29" t="s">
        <v>11</v>
      </c>
      <c r="B38" s="29" t="s">
        <v>10</v>
      </c>
      <c r="C38" s="28">
        <v>220000</v>
      </c>
      <c r="D38" s="29"/>
      <c r="E38" s="14"/>
      <c r="F38" s="15"/>
      <c r="G38" s="14"/>
      <c r="H38" s="15"/>
      <c r="I38" s="14"/>
      <c r="J38" s="15"/>
      <c r="K38" s="14"/>
      <c r="L38" s="14"/>
      <c r="M38" s="14"/>
      <c r="N38" s="15"/>
      <c r="O38" s="14"/>
      <c r="P38" s="15"/>
      <c r="Q38" s="14"/>
      <c r="R38" s="15"/>
      <c r="S38" s="14"/>
      <c r="T38" s="14"/>
      <c r="U38" s="14"/>
      <c r="V38" s="15">
        <f>11+3</f>
        <v>14</v>
      </c>
      <c r="W38" s="14">
        <f>159773.9+43574.97</f>
        <v>203348.87</v>
      </c>
      <c r="X38" s="15">
        <v>3</v>
      </c>
      <c r="Y38" s="14">
        <v>43574.97</v>
      </c>
      <c r="Z38" s="15">
        <v>10</v>
      </c>
      <c r="AA38" s="14">
        <v>145248.91</v>
      </c>
      <c r="AB38" s="14">
        <v>116198.93000000001</v>
      </c>
      <c r="AC38" s="14"/>
      <c r="AD38" s="15"/>
      <c r="AE38" s="14"/>
      <c r="AF38" s="15">
        <v>1</v>
      </c>
      <c r="AG38" s="14">
        <v>14524.99</v>
      </c>
      <c r="AH38" s="15"/>
      <c r="AI38" s="14"/>
      <c r="AJ38" s="14">
        <v>29039.07</v>
      </c>
      <c r="AK38" s="14">
        <v>145238</v>
      </c>
      <c r="AL38" s="15"/>
      <c r="AM38" s="14"/>
      <c r="AN38" s="15"/>
      <c r="AO38" s="14"/>
      <c r="AP38" s="15"/>
      <c r="AQ38" s="14"/>
      <c r="AR38" s="14"/>
      <c r="AS38" s="14"/>
      <c r="AT38" s="15"/>
      <c r="AU38" s="14"/>
      <c r="AV38" s="15"/>
      <c r="AW38" s="14"/>
      <c r="AX38" s="15"/>
      <c r="AY38" s="14"/>
      <c r="AZ38" s="14"/>
      <c r="BA38" s="14"/>
      <c r="BB38" s="15"/>
      <c r="BC38" s="14"/>
      <c r="BD38" s="15"/>
      <c r="BE38" s="14"/>
      <c r="BF38" s="15"/>
      <c r="BG38" s="14"/>
      <c r="BH38" s="14"/>
      <c r="BI38" s="14"/>
      <c r="BJ38" s="15"/>
      <c r="BK38" s="14"/>
      <c r="BL38" s="15"/>
      <c r="BM38" s="14"/>
      <c r="BN38" s="15"/>
      <c r="BO38" s="14"/>
      <c r="BP38" s="14"/>
      <c r="BQ38" s="14"/>
      <c r="BR38" s="15"/>
      <c r="BS38" s="14"/>
      <c r="BT38" s="15"/>
      <c r="BU38" s="14"/>
      <c r="BV38" s="15"/>
      <c r="BW38" s="14"/>
      <c r="BX38" s="14"/>
      <c r="BY38" s="14"/>
      <c r="BZ38" s="15">
        <f>F38+N38+V38+AD38+AL38+AT38+BB38+BJ38+BR38</f>
        <v>14</v>
      </c>
      <c r="CA38" s="14">
        <f>G38+O38+W38+AE38+AM38+AU38+BC38+BK38+BS38</f>
        <v>203348.87</v>
      </c>
      <c r="CB38" s="15">
        <f>H38+P38+X38+AF38+AN38+AV38+BD38+BL38+BT38</f>
        <v>4</v>
      </c>
      <c r="CC38" s="14">
        <f>I38+Q38+Y38+AG38+AO38+AW38+BE38+BM38+BU38</f>
        <v>58099.96</v>
      </c>
      <c r="CD38" s="15">
        <f>J38+R38+Z38+AH38+AP38+AX38+BF38+BN38+BV38</f>
        <v>10</v>
      </c>
      <c r="CE38" s="14">
        <f>K38+S38+AA38+AI38+AQ38+AY38+BG38+BO38+BW38</f>
        <v>145248.91</v>
      </c>
      <c r="CF38" s="14">
        <f>L38+T38+AB38+AJ38+AR38+AZ38+BH38+BP38+BX38</f>
        <v>145238</v>
      </c>
      <c r="CG38" s="14">
        <f>M38+U38+AC38+AK38+AS38+BA38+BI38+BQ38+BY38</f>
        <v>145238</v>
      </c>
    </row>
    <row r="39" spans="1:85" ht="33.75" customHeight="1">
      <c r="A39" s="29" t="s">
        <v>9</v>
      </c>
      <c r="B39" s="29" t="s">
        <v>8</v>
      </c>
      <c r="C39" s="28">
        <v>2838000</v>
      </c>
      <c r="D39" s="27"/>
      <c r="E39" s="14"/>
      <c r="F39" s="15"/>
      <c r="G39" s="14"/>
      <c r="H39" s="15"/>
      <c r="I39" s="14"/>
      <c r="J39" s="15"/>
      <c r="K39" s="14"/>
      <c r="L39" s="14"/>
      <c r="M39" s="14"/>
      <c r="N39" s="15"/>
      <c r="O39" s="14"/>
      <c r="P39" s="15"/>
      <c r="Q39" s="14"/>
      <c r="R39" s="15"/>
      <c r="S39" s="14"/>
      <c r="T39" s="14"/>
      <c r="U39" s="14"/>
      <c r="V39" s="15">
        <v>8</v>
      </c>
      <c r="W39" s="14">
        <v>1530107.52</v>
      </c>
      <c r="X39" s="15"/>
      <c r="Y39" s="14"/>
      <c r="Z39" s="15"/>
      <c r="AA39" s="14"/>
      <c r="AB39" s="14"/>
      <c r="AC39" s="14"/>
      <c r="AD39" s="15">
        <v>2</v>
      </c>
      <c r="AE39" s="14">
        <v>670383</v>
      </c>
      <c r="AF39" s="15"/>
      <c r="AG39" s="14"/>
      <c r="AH39" s="15">
        <v>10</v>
      </c>
      <c r="AI39" s="14">
        <v>2200490.52</v>
      </c>
      <c r="AJ39" s="14">
        <v>435659.33</v>
      </c>
      <c r="AK39" s="14">
        <v>99901.50999999998</v>
      </c>
      <c r="AL39" s="15"/>
      <c r="AM39" s="14"/>
      <c r="AN39" s="15"/>
      <c r="AO39" s="14"/>
      <c r="AP39" s="15"/>
      <c r="AQ39" s="14"/>
      <c r="AR39" s="14">
        <v>415312.73000000004</v>
      </c>
      <c r="AS39" s="14">
        <v>369826.43999999989</v>
      </c>
      <c r="AT39" s="15"/>
      <c r="AU39" s="14"/>
      <c r="AV39" s="15"/>
      <c r="AW39" s="14"/>
      <c r="AX39" s="15"/>
      <c r="AY39" s="14"/>
      <c r="AZ39" s="14">
        <v>197617.52</v>
      </c>
      <c r="BA39" s="14">
        <v>199079.33000000002</v>
      </c>
      <c r="BB39" s="15"/>
      <c r="BC39" s="14"/>
      <c r="BD39" s="15"/>
      <c r="BE39" s="14"/>
      <c r="BF39" s="15"/>
      <c r="BG39" s="14"/>
      <c r="BH39" s="14"/>
      <c r="BI39" s="14"/>
      <c r="BJ39" s="15"/>
      <c r="BK39" s="14"/>
      <c r="BL39" s="15"/>
      <c r="BM39" s="14"/>
      <c r="BN39" s="15"/>
      <c r="BO39" s="14"/>
      <c r="BP39" s="14"/>
      <c r="BQ39" s="14"/>
      <c r="BR39" s="15"/>
      <c r="BS39" s="14"/>
      <c r="BT39" s="15"/>
      <c r="BU39" s="14"/>
      <c r="BV39" s="15"/>
      <c r="BW39" s="14"/>
      <c r="BX39" s="14"/>
      <c r="BY39" s="14"/>
      <c r="BZ39" s="15">
        <f>F39+N39+V39+AD39+AL39+AT39+BB39+BJ39+BR39</f>
        <v>10</v>
      </c>
      <c r="CA39" s="14">
        <f>G39+O39+W39+AE39+AM39+AU39+BC39+BK39+BS39</f>
        <v>2200490.52</v>
      </c>
      <c r="CB39" s="15">
        <f>H39+P39+X39+AF39+AN39+AV39+BD39+BL39+BT39</f>
        <v>0</v>
      </c>
      <c r="CC39" s="14">
        <f>I39+Q39+Y39+AG39+AO39+AW39+BE39+BM39+BU39</f>
        <v>0</v>
      </c>
      <c r="CD39" s="15">
        <f>J39+R39+Z39+AH39+AP39+AX39+BF39+BN39+BV39</f>
        <v>10</v>
      </c>
      <c r="CE39" s="14">
        <f>K39+S39+AA39+AI39+AQ39+AY39+BG39+BO39+BW39</f>
        <v>2200490.52</v>
      </c>
      <c r="CF39" s="14">
        <f>L39+T39+AB39+AJ39+AR39+AZ39+BH39+BP39+BX39</f>
        <v>1048589.58</v>
      </c>
      <c r="CG39" s="14">
        <f>M39+U39+AC39+AK39+AS39+BA39+BI39+BQ39+BY39</f>
        <v>668807.2799999998</v>
      </c>
    </row>
    <row r="40" spans="1:85" ht="31.2">
      <c r="A40" s="29" t="s">
        <v>7</v>
      </c>
      <c r="B40" s="29" t="s">
        <v>6</v>
      </c>
      <c r="C40" s="28">
        <v>10062000</v>
      </c>
      <c r="D40" s="27"/>
      <c r="E40" s="14"/>
      <c r="F40" s="15"/>
      <c r="G40" s="14"/>
      <c r="H40" s="15"/>
      <c r="I40" s="14"/>
      <c r="J40" s="15"/>
      <c r="K40" s="14"/>
      <c r="L40" s="14"/>
      <c r="M40" s="14"/>
      <c r="N40" s="15"/>
      <c r="O40" s="14"/>
      <c r="P40" s="15"/>
      <c r="Q40" s="14"/>
      <c r="R40" s="15"/>
      <c r="S40" s="14"/>
      <c r="T40" s="14"/>
      <c r="U40" s="14"/>
      <c r="V40" s="15"/>
      <c r="W40" s="14"/>
      <c r="X40" s="15"/>
      <c r="Y40" s="14"/>
      <c r="Z40" s="15"/>
      <c r="AA40" s="14"/>
      <c r="AB40" s="14"/>
      <c r="AC40" s="14"/>
      <c r="AD40" s="15">
        <v>9</v>
      </c>
      <c r="AE40" s="14">
        <v>610466.85</v>
      </c>
      <c r="AF40" s="15"/>
      <c r="AG40" s="14"/>
      <c r="AH40" s="15"/>
      <c r="AI40" s="14"/>
      <c r="AJ40" s="14"/>
      <c r="AK40" s="14"/>
      <c r="AL40" s="15">
        <v>66</v>
      </c>
      <c r="AM40" s="14">
        <v>4236675.4700000007</v>
      </c>
      <c r="AN40" s="15">
        <v>24</v>
      </c>
      <c r="AO40" s="14">
        <v>1197159.7800000003</v>
      </c>
      <c r="AP40" s="15">
        <v>28</v>
      </c>
      <c r="AQ40" s="14">
        <v>1755236.07</v>
      </c>
      <c r="AR40" s="14">
        <v>520425.66000000003</v>
      </c>
      <c r="AS40" s="14">
        <v>154603.94999999998</v>
      </c>
      <c r="AT40" s="15">
        <v>10</v>
      </c>
      <c r="AU40" s="14">
        <v>588942.12</v>
      </c>
      <c r="AV40" s="15">
        <v>6</v>
      </c>
      <c r="AW40" s="14">
        <v>586209.77</v>
      </c>
      <c r="AX40" s="15">
        <v>11</v>
      </c>
      <c r="AY40" s="14">
        <v>917158.8</v>
      </c>
      <c r="AZ40" s="14">
        <v>769135.34</v>
      </c>
      <c r="BA40" s="14">
        <v>711926.43</v>
      </c>
      <c r="BB40" s="15"/>
      <c r="BC40" s="14"/>
      <c r="BD40" s="15"/>
      <c r="BE40" s="14"/>
      <c r="BF40" s="15"/>
      <c r="BG40" s="14"/>
      <c r="BH40" s="14"/>
      <c r="BI40" s="14"/>
      <c r="BJ40" s="15"/>
      <c r="BK40" s="14"/>
      <c r="BL40" s="15"/>
      <c r="BM40" s="14"/>
      <c r="BN40" s="15"/>
      <c r="BO40" s="14"/>
      <c r="BP40" s="14"/>
      <c r="BQ40" s="14"/>
      <c r="BR40" s="15"/>
      <c r="BS40" s="14"/>
      <c r="BT40" s="15"/>
      <c r="BU40" s="14"/>
      <c r="BV40" s="15"/>
      <c r="BW40" s="14"/>
      <c r="BX40" s="14"/>
      <c r="BY40" s="14"/>
      <c r="BZ40" s="15">
        <f>F40+N40+V40+AD40+AL40+AT40+BB40+BJ40+BR40</f>
        <v>85</v>
      </c>
      <c r="CA40" s="14">
        <f>G40+O40+W40+AE40+AM40+AU40+BC40+BK40+BS40</f>
        <v>5436084.4400000004</v>
      </c>
      <c r="CB40" s="15">
        <f>H40+P40+X40+AF40+AN40+AV40+BD40+BL40+BT40</f>
        <v>30</v>
      </c>
      <c r="CC40" s="14">
        <f>I40+Q40+Y40+AG40+AO40+AW40+BE40+BM40+BU40</f>
        <v>1783369.5500000003</v>
      </c>
      <c r="CD40" s="15">
        <f>J40+R40+Z40+AH40+AP40+AX40+BF40+BN40+BV40</f>
        <v>39</v>
      </c>
      <c r="CE40" s="14">
        <f>K40+S40+AA40+AI40+AQ40+AY40+BG40+BO40+BW40</f>
        <v>2672394.87</v>
      </c>
      <c r="CF40" s="14">
        <f>L40+T40+AB40+AJ40+AR40+AZ40+BH40+BP40+BX40</f>
        <v>1289561</v>
      </c>
      <c r="CG40" s="14">
        <f>M40+U40+AC40+AK40+AS40+BA40+BI40+BQ40+BY40</f>
        <v>866530.38</v>
      </c>
    </row>
    <row r="41" spans="1:85" ht="48.75" customHeight="1">
      <c r="A41" s="26" t="s">
        <v>5</v>
      </c>
      <c r="B41" s="26"/>
      <c r="C41" s="25">
        <f>C42</f>
        <v>2620000</v>
      </c>
      <c r="D41" s="24"/>
      <c r="E41" s="22"/>
      <c r="F41" s="23">
        <f>F42</f>
        <v>0</v>
      </c>
      <c r="G41" s="22">
        <f>G42</f>
        <v>0</v>
      </c>
      <c r="H41" s="23">
        <f>H42</f>
        <v>0</v>
      </c>
      <c r="I41" s="22">
        <f>I42</f>
        <v>0</v>
      </c>
      <c r="J41" s="23">
        <f>J42</f>
        <v>0</v>
      </c>
      <c r="K41" s="22">
        <f>K42</f>
        <v>0</v>
      </c>
      <c r="L41" s="22">
        <f>L42</f>
        <v>0</v>
      </c>
      <c r="M41" s="22">
        <f>M42</f>
        <v>0</v>
      </c>
      <c r="N41" s="23">
        <f>N42</f>
        <v>0</v>
      </c>
      <c r="O41" s="22">
        <f>O42</f>
        <v>0</v>
      </c>
      <c r="P41" s="23">
        <f>P42</f>
        <v>0</v>
      </c>
      <c r="Q41" s="22">
        <f>Q42</f>
        <v>0</v>
      </c>
      <c r="R41" s="23">
        <f>R42</f>
        <v>0</v>
      </c>
      <c r="S41" s="22">
        <f>S42</f>
        <v>0</v>
      </c>
      <c r="T41" s="22">
        <f>T42</f>
        <v>0</v>
      </c>
      <c r="U41" s="22">
        <f>U42</f>
        <v>0</v>
      </c>
      <c r="V41" s="23">
        <f>V42</f>
        <v>0</v>
      </c>
      <c r="W41" s="22">
        <f>W42</f>
        <v>0</v>
      </c>
      <c r="X41" s="23">
        <f>X42</f>
        <v>0</v>
      </c>
      <c r="Y41" s="22">
        <f>Y42</f>
        <v>0</v>
      </c>
      <c r="Z41" s="23">
        <f>Z42</f>
        <v>0</v>
      </c>
      <c r="AA41" s="22">
        <f>AA42</f>
        <v>0</v>
      </c>
      <c r="AB41" s="22">
        <f>AB42</f>
        <v>0</v>
      </c>
      <c r="AC41" s="22">
        <f>AC42</f>
        <v>0</v>
      </c>
      <c r="AD41" s="23">
        <f>AD42</f>
        <v>1</v>
      </c>
      <c r="AE41" s="22">
        <f>AE42</f>
        <v>2187814.5099999998</v>
      </c>
      <c r="AF41" s="23">
        <f>AF42</f>
        <v>0</v>
      </c>
      <c r="AG41" s="22">
        <f>AG42</f>
        <v>0</v>
      </c>
      <c r="AH41" s="23">
        <f>AH42</f>
        <v>1</v>
      </c>
      <c r="AI41" s="22">
        <f>AI42</f>
        <v>2187814.5099999998</v>
      </c>
      <c r="AJ41" s="22">
        <f>AJ42</f>
        <v>0</v>
      </c>
      <c r="AK41" s="22">
        <f>AK42</f>
        <v>0</v>
      </c>
      <c r="AL41" s="23">
        <f>AL42</f>
        <v>0</v>
      </c>
      <c r="AM41" s="22">
        <f>AM42</f>
        <v>0</v>
      </c>
      <c r="AN41" s="23">
        <f>AN42</f>
        <v>0</v>
      </c>
      <c r="AO41" s="22">
        <f>AO42</f>
        <v>0</v>
      </c>
      <c r="AP41" s="23">
        <f>AP42</f>
        <v>0</v>
      </c>
      <c r="AQ41" s="22">
        <f>AQ42</f>
        <v>0</v>
      </c>
      <c r="AR41" s="22">
        <f>AR42</f>
        <v>96221.31</v>
      </c>
      <c r="AS41" s="22">
        <f>AS42</f>
        <v>0</v>
      </c>
      <c r="AT41" s="23">
        <f>AT42</f>
        <v>0</v>
      </c>
      <c r="AU41" s="22">
        <f>AU42</f>
        <v>0</v>
      </c>
      <c r="AV41" s="23">
        <f>AV42</f>
        <v>0</v>
      </c>
      <c r="AW41" s="22">
        <f>AW42</f>
        <v>0</v>
      </c>
      <c r="AX41" s="23">
        <f>AX42</f>
        <v>0</v>
      </c>
      <c r="AY41" s="22">
        <f>AY42</f>
        <v>0</v>
      </c>
      <c r="AZ41" s="22">
        <f>AZ42</f>
        <v>10691.26</v>
      </c>
      <c r="BA41" s="22">
        <f>BA42</f>
        <v>106912.57</v>
      </c>
      <c r="BB41" s="23">
        <f>BB42</f>
        <v>0</v>
      </c>
      <c r="BC41" s="22">
        <f>BC42</f>
        <v>0</v>
      </c>
      <c r="BD41" s="23">
        <f>BD42</f>
        <v>0</v>
      </c>
      <c r="BE41" s="22">
        <f>BE42</f>
        <v>0</v>
      </c>
      <c r="BF41" s="23">
        <f>BF42</f>
        <v>0</v>
      </c>
      <c r="BG41" s="22">
        <f>BG42</f>
        <v>0</v>
      </c>
      <c r="BH41" s="22">
        <f>BH42</f>
        <v>0</v>
      </c>
      <c r="BI41" s="22">
        <f>BI42</f>
        <v>0</v>
      </c>
      <c r="BJ41" s="23">
        <f>BJ42</f>
        <v>0</v>
      </c>
      <c r="BK41" s="22">
        <f>BK42</f>
        <v>0</v>
      </c>
      <c r="BL41" s="23">
        <f>BL42</f>
        <v>0</v>
      </c>
      <c r="BM41" s="22">
        <f>BM42</f>
        <v>0</v>
      </c>
      <c r="BN41" s="23">
        <f>BN42</f>
        <v>0</v>
      </c>
      <c r="BO41" s="22">
        <f>BO42</f>
        <v>0</v>
      </c>
      <c r="BP41" s="22">
        <f>BP42</f>
        <v>0</v>
      </c>
      <c r="BQ41" s="22">
        <f>BQ42</f>
        <v>0</v>
      </c>
      <c r="BR41" s="23">
        <f>BR42</f>
        <v>0</v>
      </c>
      <c r="BS41" s="22">
        <f>BS42</f>
        <v>0</v>
      </c>
      <c r="BT41" s="23">
        <f>BT42</f>
        <v>0</v>
      </c>
      <c r="BU41" s="22">
        <f>BU42</f>
        <v>0</v>
      </c>
      <c r="BV41" s="23">
        <f>BV42</f>
        <v>0</v>
      </c>
      <c r="BW41" s="22">
        <f>BW42</f>
        <v>0</v>
      </c>
      <c r="BX41" s="22">
        <f>BX42</f>
        <v>0</v>
      </c>
      <c r="BY41" s="22">
        <f>BY42</f>
        <v>0</v>
      </c>
      <c r="BZ41" s="23">
        <f>BZ42</f>
        <v>1</v>
      </c>
      <c r="CA41" s="22">
        <f>CA42</f>
        <v>2187814.5099999998</v>
      </c>
      <c r="CB41" s="23">
        <f>CB42</f>
        <v>0</v>
      </c>
      <c r="CC41" s="22">
        <f>CC42</f>
        <v>0</v>
      </c>
      <c r="CD41" s="23">
        <f>CD42</f>
        <v>1</v>
      </c>
      <c r="CE41" s="22">
        <f>CE42</f>
        <v>2187814.5099999998</v>
      </c>
      <c r="CF41" s="22">
        <f>CF42</f>
        <v>106912.56999999999</v>
      </c>
      <c r="CG41" s="22">
        <f>CG42</f>
        <v>106912.57</v>
      </c>
    </row>
    <row r="42" spans="1:85" ht="46.8">
      <c r="A42" s="20" t="s">
        <v>4</v>
      </c>
      <c r="B42" s="20" t="s">
        <v>3</v>
      </c>
      <c r="C42" s="21">
        <f>C43</f>
        <v>2620000</v>
      </c>
      <c r="D42" s="20"/>
      <c r="E42" s="18"/>
      <c r="F42" s="19">
        <f>F43</f>
        <v>0</v>
      </c>
      <c r="G42" s="18">
        <f>G43</f>
        <v>0</v>
      </c>
      <c r="H42" s="19">
        <f>H43</f>
        <v>0</v>
      </c>
      <c r="I42" s="18">
        <f>I43</f>
        <v>0</v>
      </c>
      <c r="J42" s="19">
        <f>J43</f>
        <v>0</v>
      </c>
      <c r="K42" s="18">
        <f>K43</f>
        <v>0</v>
      </c>
      <c r="L42" s="18">
        <f>L43</f>
        <v>0</v>
      </c>
      <c r="M42" s="18">
        <f>M43</f>
        <v>0</v>
      </c>
      <c r="N42" s="19">
        <f>N43</f>
        <v>0</v>
      </c>
      <c r="O42" s="18">
        <f>O43</f>
        <v>0</v>
      </c>
      <c r="P42" s="19">
        <f>P43</f>
        <v>0</v>
      </c>
      <c r="Q42" s="18">
        <f>Q43</f>
        <v>0</v>
      </c>
      <c r="R42" s="19">
        <f>R43</f>
        <v>0</v>
      </c>
      <c r="S42" s="18">
        <f>S43</f>
        <v>0</v>
      </c>
      <c r="T42" s="18">
        <f>T43</f>
        <v>0</v>
      </c>
      <c r="U42" s="18">
        <f>U43</f>
        <v>0</v>
      </c>
      <c r="V42" s="19">
        <f>V43</f>
        <v>0</v>
      </c>
      <c r="W42" s="18">
        <f>W43</f>
        <v>0</v>
      </c>
      <c r="X42" s="19">
        <f>X43</f>
        <v>0</v>
      </c>
      <c r="Y42" s="18">
        <f>Y43</f>
        <v>0</v>
      </c>
      <c r="Z42" s="19">
        <f>Z43</f>
        <v>0</v>
      </c>
      <c r="AA42" s="18">
        <f>AA43</f>
        <v>0</v>
      </c>
      <c r="AB42" s="18">
        <f>AB43</f>
        <v>0</v>
      </c>
      <c r="AC42" s="18">
        <f>AC43</f>
        <v>0</v>
      </c>
      <c r="AD42" s="19">
        <f>AD43</f>
        <v>1</v>
      </c>
      <c r="AE42" s="18">
        <f>AE43</f>
        <v>2187814.5099999998</v>
      </c>
      <c r="AF42" s="19">
        <f>AF43</f>
        <v>0</v>
      </c>
      <c r="AG42" s="18">
        <f>AG43</f>
        <v>0</v>
      </c>
      <c r="AH42" s="19">
        <f>AH43</f>
        <v>1</v>
      </c>
      <c r="AI42" s="18">
        <f>AI43</f>
        <v>2187814.5099999998</v>
      </c>
      <c r="AJ42" s="18">
        <f>AJ43</f>
        <v>0</v>
      </c>
      <c r="AK42" s="18">
        <f>AK43</f>
        <v>0</v>
      </c>
      <c r="AL42" s="19">
        <f>AL43</f>
        <v>0</v>
      </c>
      <c r="AM42" s="18">
        <f>AM43</f>
        <v>0</v>
      </c>
      <c r="AN42" s="19">
        <f>AN43</f>
        <v>0</v>
      </c>
      <c r="AO42" s="18">
        <f>AO43</f>
        <v>0</v>
      </c>
      <c r="AP42" s="19">
        <f>AP43</f>
        <v>0</v>
      </c>
      <c r="AQ42" s="18">
        <f>AQ43</f>
        <v>0</v>
      </c>
      <c r="AR42" s="18">
        <f>AR43</f>
        <v>96221.31</v>
      </c>
      <c r="AS42" s="18">
        <f>AS43</f>
        <v>0</v>
      </c>
      <c r="AT42" s="19">
        <f>AT43</f>
        <v>0</v>
      </c>
      <c r="AU42" s="18">
        <f>AU43</f>
        <v>0</v>
      </c>
      <c r="AV42" s="19">
        <f>AV43</f>
        <v>0</v>
      </c>
      <c r="AW42" s="18">
        <f>AW43</f>
        <v>0</v>
      </c>
      <c r="AX42" s="19">
        <f>AX43</f>
        <v>0</v>
      </c>
      <c r="AY42" s="18">
        <f>AY43</f>
        <v>0</v>
      </c>
      <c r="AZ42" s="18">
        <f>AZ43</f>
        <v>10691.26</v>
      </c>
      <c r="BA42" s="18">
        <f>BA43</f>
        <v>106912.57</v>
      </c>
      <c r="BB42" s="19">
        <f>BB43</f>
        <v>0</v>
      </c>
      <c r="BC42" s="18">
        <f>BC43</f>
        <v>0</v>
      </c>
      <c r="BD42" s="19">
        <f>BD43</f>
        <v>0</v>
      </c>
      <c r="BE42" s="18">
        <f>BE43</f>
        <v>0</v>
      </c>
      <c r="BF42" s="19">
        <f>BF43</f>
        <v>0</v>
      </c>
      <c r="BG42" s="18">
        <f>BG43</f>
        <v>0</v>
      </c>
      <c r="BH42" s="18">
        <f>BH43</f>
        <v>0</v>
      </c>
      <c r="BI42" s="18">
        <f>BI43</f>
        <v>0</v>
      </c>
      <c r="BJ42" s="19">
        <f>BJ43</f>
        <v>0</v>
      </c>
      <c r="BK42" s="18">
        <f>BK43</f>
        <v>0</v>
      </c>
      <c r="BL42" s="19">
        <f>BL43</f>
        <v>0</v>
      </c>
      <c r="BM42" s="18">
        <f>BM43</f>
        <v>0</v>
      </c>
      <c r="BN42" s="19">
        <f>BN43</f>
        <v>0</v>
      </c>
      <c r="BO42" s="18">
        <f>BO43</f>
        <v>0</v>
      </c>
      <c r="BP42" s="18">
        <f>BP43</f>
        <v>0</v>
      </c>
      <c r="BQ42" s="18">
        <f>BQ43</f>
        <v>0</v>
      </c>
      <c r="BR42" s="19">
        <f>BR43</f>
        <v>0</v>
      </c>
      <c r="BS42" s="18">
        <f>BS43</f>
        <v>0</v>
      </c>
      <c r="BT42" s="19">
        <f>BT43</f>
        <v>0</v>
      </c>
      <c r="BU42" s="18">
        <f>BU43</f>
        <v>0</v>
      </c>
      <c r="BV42" s="19">
        <f>BV43</f>
        <v>0</v>
      </c>
      <c r="BW42" s="18">
        <f>BW43</f>
        <v>0</v>
      </c>
      <c r="BX42" s="18">
        <f>BX43</f>
        <v>0</v>
      </c>
      <c r="BY42" s="18">
        <f>BY43</f>
        <v>0</v>
      </c>
      <c r="BZ42" s="19">
        <f>BZ43</f>
        <v>1</v>
      </c>
      <c r="CA42" s="18">
        <f>CA43</f>
        <v>2187814.5099999998</v>
      </c>
      <c r="CB42" s="19">
        <f>CB43</f>
        <v>0</v>
      </c>
      <c r="CC42" s="18">
        <f>CC43</f>
        <v>0</v>
      </c>
      <c r="CD42" s="19">
        <f>CD43</f>
        <v>1</v>
      </c>
      <c r="CE42" s="18">
        <f>CE43</f>
        <v>2187814.5099999998</v>
      </c>
      <c r="CF42" s="18">
        <f>CF43</f>
        <v>106912.56999999999</v>
      </c>
      <c r="CG42" s="18">
        <f>CG43</f>
        <v>106912.57</v>
      </c>
    </row>
    <row r="43" spans="1:85" ht="31.2">
      <c r="A43" s="16" t="s">
        <v>2</v>
      </c>
      <c r="B43" s="16" t="s">
        <v>1</v>
      </c>
      <c r="C43" s="17">
        <v>2620000</v>
      </c>
      <c r="D43" s="16"/>
      <c r="E43" s="14"/>
      <c r="F43" s="15"/>
      <c r="G43" s="14"/>
      <c r="H43" s="15"/>
      <c r="I43" s="14"/>
      <c r="J43" s="15"/>
      <c r="K43" s="14"/>
      <c r="L43" s="14"/>
      <c r="M43" s="14"/>
      <c r="N43" s="15"/>
      <c r="O43" s="14"/>
      <c r="P43" s="15"/>
      <c r="Q43" s="14"/>
      <c r="R43" s="15"/>
      <c r="S43" s="14"/>
      <c r="T43" s="14"/>
      <c r="U43" s="14"/>
      <c r="V43" s="15"/>
      <c r="W43" s="14"/>
      <c r="X43" s="15"/>
      <c r="Y43" s="14"/>
      <c r="Z43" s="15"/>
      <c r="AA43" s="14"/>
      <c r="AB43" s="14"/>
      <c r="AC43" s="14"/>
      <c r="AD43" s="15">
        <v>1</v>
      </c>
      <c r="AE43" s="14">
        <v>2187814.5099999998</v>
      </c>
      <c r="AF43" s="15"/>
      <c r="AG43" s="14"/>
      <c r="AH43" s="15">
        <v>1</v>
      </c>
      <c r="AI43" s="14">
        <v>2187814.5099999998</v>
      </c>
      <c r="AJ43" s="14"/>
      <c r="AK43" s="14"/>
      <c r="AL43" s="15"/>
      <c r="AM43" s="14"/>
      <c r="AN43" s="15"/>
      <c r="AO43" s="14"/>
      <c r="AP43" s="15"/>
      <c r="AQ43" s="14"/>
      <c r="AR43" s="14">
        <v>96221.31</v>
      </c>
      <c r="AS43" s="14"/>
      <c r="AT43" s="15"/>
      <c r="AU43" s="14"/>
      <c r="AV43" s="15"/>
      <c r="AW43" s="14"/>
      <c r="AX43" s="15"/>
      <c r="AY43" s="14"/>
      <c r="AZ43" s="14">
        <v>10691.26</v>
      </c>
      <c r="BA43" s="14">
        <v>106912.57</v>
      </c>
      <c r="BB43" s="15"/>
      <c r="BC43" s="14"/>
      <c r="BD43" s="15"/>
      <c r="BE43" s="14"/>
      <c r="BF43" s="15"/>
      <c r="BG43" s="14"/>
      <c r="BH43" s="14"/>
      <c r="BI43" s="14"/>
      <c r="BJ43" s="15"/>
      <c r="BK43" s="14"/>
      <c r="BL43" s="15"/>
      <c r="BM43" s="14"/>
      <c r="BN43" s="15"/>
      <c r="BO43" s="14"/>
      <c r="BP43" s="14"/>
      <c r="BQ43" s="14"/>
      <c r="BR43" s="15"/>
      <c r="BS43" s="14"/>
      <c r="BT43" s="15"/>
      <c r="BU43" s="14"/>
      <c r="BV43" s="15"/>
      <c r="BW43" s="14"/>
      <c r="BX43" s="14"/>
      <c r="BY43" s="14"/>
      <c r="BZ43" s="15">
        <f>F43+N43+V43+AD43+AL43+AT43+BB43+BJ43+BR43</f>
        <v>1</v>
      </c>
      <c r="CA43" s="14">
        <f>G43+O43+W43+AE43+AM43+AU43+BC43+BK43+BS43</f>
        <v>2187814.5099999998</v>
      </c>
      <c r="CB43" s="15">
        <f>H43+P43+X43+AF43+AN43+AV43+BD43+BL43+BT43</f>
        <v>0</v>
      </c>
      <c r="CC43" s="14">
        <f>I43+Q43+Y43+AG43+AO43+AW43+BE43+BM43+BU43</f>
        <v>0</v>
      </c>
      <c r="CD43" s="15">
        <f>J43+R43+Z43+AH43+AP43+AX43+BF43+BN43+BV43</f>
        <v>1</v>
      </c>
      <c r="CE43" s="14">
        <f>K43+S43+AA43+AI43+AQ43+AY43+BG43+BO43+BW43</f>
        <v>2187814.5099999998</v>
      </c>
      <c r="CF43" s="14">
        <f>L43+T43+AB43+AJ43+AR43+AZ43+BH43+BP43+BX43</f>
        <v>106912.56999999999</v>
      </c>
      <c r="CG43" s="14">
        <f>M43+U43+AC43+AK43+AS43+BA43+BI43+BQ43+BY43</f>
        <v>106912.57</v>
      </c>
    </row>
    <row r="44" spans="1:85" ht="15.6">
      <c r="A44" s="13" t="s">
        <v>0</v>
      </c>
      <c r="B44" s="13"/>
      <c r="C44" s="12">
        <f>C7+C25+C36+C41</f>
        <v>82457651</v>
      </c>
      <c r="D44" s="11"/>
      <c r="E44" s="9"/>
      <c r="F44" s="10">
        <f>F7+F25+F36+F41</f>
        <v>0</v>
      </c>
      <c r="G44" s="9">
        <f>G7+G25+G36+G41</f>
        <v>0</v>
      </c>
      <c r="H44" s="10">
        <f>H7+H25+H36+H41</f>
        <v>0</v>
      </c>
      <c r="I44" s="9">
        <f>I7+I25+I36+I41</f>
        <v>0</v>
      </c>
      <c r="J44" s="10">
        <f>J7+J25+J36+J41</f>
        <v>0</v>
      </c>
      <c r="K44" s="9">
        <f>K7+K25+K36+K41</f>
        <v>0</v>
      </c>
      <c r="L44" s="9">
        <f>L7+L25+L36+L41</f>
        <v>0</v>
      </c>
      <c r="M44" s="9">
        <f>M7+M25+M36+M41</f>
        <v>0</v>
      </c>
      <c r="N44" s="10">
        <f>N7+N25+N36+N41</f>
        <v>1</v>
      </c>
      <c r="O44" s="9">
        <f>O7+O25+O36+O41</f>
        <v>157300</v>
      </c>
      <c r="P44" s="10">
        <f>P7+P25+P36+P41</f>
        <v>0</v>
      </c>
      <c r="Q44" s="9">
        <f>Q7+Q25+Q36+Q41</f>
        <v>0</v>
      </c>
      <c r="R44" s="10">
        <f>R7+R25+R36+R41</f>
        <v>1</v>
      </c>
      <c r="S44" s="9">
        <f>S7+S25+S36+S41</f>
        <v>157300</v>
      </c>
      <c r="T44" s="9">
        <f>T7+T25+T36+T41</f>
        <v>157300</v>
      </c>
      <c r="U44" s="9">
        <f>U7+U25+U36+U41</f>
        <v>0</v>
      </c>
      <c r="V44" s="10">
        <f>V7+V25+V36+V41</f>
        <v>44</v>
      </c>
      <c r="W44" s="9">
        <f>W7+W25+W36+W41</f>
        <v>4335209.3900000006</v>
      </c>
      <c r="X44" s="10">
        <f>X7+X25+X36+X41</f>
        <v>3</v>
      </c>
      <c r="Y44" s="9">
        <f>Y7+Y25+Y36+Y41</f>
        <v>43574.97</v>
      </c>
      <c r="Z44" s="10">
        <f>Z7+Z25+Z36+Z41</f>
        <v>19</v>
      </c>
      <c r="AA44" s="9">
        <f>AA7+AA25+AA36+AA41</f>
        <v>2747001.91</v>
      </c>
      <c r="AB44" s="9">
        <f>AB7+AB25+AB36+AB41</f>
        <v>2062654.43</v>
      </c>
      <c r="AC44" s="9">
        <f>AC7+AC25+AC36+AC41</f>
        <v>157300</v>
      </c>
      <c r="AD44" s="10">
        <f>AD7+AD25+AD36+AD41</f>
        <v>103</v>
      </c>
      <c r="AE44" s="9">
        <f>AE7+AE25+AE36+AE41</f>
        <v>18346258.329999998</v>
      </c>
      <c r="AF44" s="10">
        <f>AF7+AF25+AF36+AF41</f>
        <v>9</v>
      </c>
      <c r="AG44" s="9">
        <f>AG7+AG25+AG36+AG41</f>
        <v>1817478.02</v>
      </c>
      <c r="AH44" s="10">
        <f>AH7+AH25+AH36+AH41</f>
        <v>77</v>
      </c>
      <c r="AI44" s="9">
        <f>AI7+AI25+AI36+AI41</f>
        <v>18508298.039999999</v>
      </c>
      <c r="AJ44" s="9">
        <f>AJ7+AJ25+AJ36+AJ41</f>
        <v>4735809.62</v>
      </c>
      <c r="AK44" s="9">
        <f>AK7+AK25+AK36+AK41</f>
        <v>1807384.2999999998</v>
      </c>
      <c r="AL44" s="10">
        <f>AL7+AL25+AL36+AL41</f>
        <v>148</v>
      </c>
      <c r="AM44" s="9">
        <f>AM7+AM25+AM36+AM41</f>
        <v>19531594.549999997</v>
      </c>
      <c r="AN44" s="10">
        <f>AN7+AN25+AN36+AN41</f>
        <v>43</v>
      </c>
      <c r="AO44" s="9">
        <f>AO7+AO25+AO36+AO41</f>
        <v>6951356.3499999996</v>
      </c>
      <c r="AP44" s="10">
        <f>AP7+AP25+AP36+AP41</f>
        <v>95</v>
      </c>
      <c r="AQ44" s="9">
        <f>AQ7+AQ25+AQ36+AQ41</f>
        <v>15706495.08</v>
      </c>
      <c r="AR44" s="9">
        <f>AR7+AR25+AR36+AR41</f>
        <v>12534262.170000002</v>
      </c>
      <c r="AS44" s="9">
        <f>AS7+AS25+AS36+AS41</f>
        <v>13075507</v>
      </c>
      <c r="AT44" s="10">
        <f>AT7+AT25+AT36+AT41</f>
        <v>63</v>
      </c>
      <c r="AU44" s="9">
        <f>AU7+AU25+AU36+AU41</f>
        <v>9956631.9499999993</v>
      </c>
      <c r="AV44" s="10">
        <f>AV7+AV25+AV36+AV41</f>
        <v>15</v>
      </c>
      <c r="AW44" s="9">
        <f>AW7+AW25+AW36+AW41</f>
        <v>5879932.4100000001</v>
      </c>
      <c r="AX44" s="10">
        <f>AX7+AX25+AX36+AX41</f>
        <v>48</v>
      </c>
      <c r="AY44" s="9">
        <f>AY7+AY25+AY36+AY41</f>
        <v>5531147.3399999999</v>
      </c>
      <c r="AZ44" s="9">
        <f>AZ7+AZ25+AZ36+AZ41</f>
        <v>8004955.5899999999</v>
      </c>
      <c r="BA44" s="9">
        <f>BA7+BA25+BA36+BA41</f>
        <v>6709740.9500000002</v>
      </c>
      <c r="BB44" s="10">
        <f>BB7+BB25+BB36+BB41</f>
        <v>0</v>
      </c>
      <c r="BC44" s="9">
        <f>BC7+BC25+BC36+BC41</f>
        <v>0</v>
      </c>
      <c r="BD44" s="10">
        <f>BD7+BD25+BD36+BD41</f>
        <v>0</v>
      </c>
      <c r="BE44" s="9">
        <f>BE7+BE25+BE36+BE41</f>
        <v>0</v>
      </c>
      <c r="BF44" s="10">
        <f>BF7+BF25+BF36+BF41</f>
        <v>0</v>
      </c>
      <c r="BG44" s="9">
        <f>BG7+BG25+BG36+BG41</f>
        <v>0</v>
      </c>
      <c r="BH44" s="9">
        <f>BH7+BH25+BH36+BH41</f>
        <v>0</v>
      </c>
      <c r="BI44" s="9">
        <f>BI7+BI25+BI36+BI41</f>
        <v>0</v>
      </c>
      <c r="BJ44" s="10">
        <f>BJ7+BJ25+BJ36+BJ41</f>
        <v>0</v>
      </c>
      <c r="BK44" s="9">
        <f>BK7+BK25+BK36+BK41</f>
        <v>0</v>
      </c>
      <c r="BL44" s="10">
        <f>BL7+BL25+BL36+BL41</f>
        <v>0</v>
      </c>
      <c r="BM44" s="9">
        <f>BM7+BM25+BM36+BM41</f>
        <v>0</v>
      </c>
      <c r="BN44" s="10">
        <f>BN7+BN25+BN36+BN41</f>
        <v>0</v>
      </c>
      <c r="BO44" s="9">
        <f>BO7+BO25+BO36+BO41</f>
        <v>0</v>
      </c>
      <c r="BP44" s="9">
        <f>BP7+BP25+BP36+BP41</f>
        <v>0</v>
      </c>
      <c r="BQ44" s="9">
        <f>BQ7+BQ25+BQ36+BQ41</f>
        <v>0</v>
      </c>
      <c r="BR44" s="10">
        <f>BR7+BR25+BR36+BR41</f>
        <v>0</v>
      </c>
      <c r="BS44" s="9">
        <f>BS7+BS25+BS36+BS41</f>
        <v>0</v>
      </c>
      <c r="BT44" s="10">
        <f>BT7+BT25+BT36+BT41</f>
        <v>0</v>
      </c>
      <c r="BU44" s="9">
        <f>BU7+BU25+BU36+BU41</f>
        <v>0</v>
      </c>
      <c r="BV44" s="10">
        <f>BV7+BV25+BV36+BV41</f>
        <v>0</v>
      </c>
      <c r="BW44" s="9">
        <f>BW7+BW25+BW36+BW41</f>
        <v>0</v>
      </c>
      <c r="BX44" s="9">
        <f>BX7+BX25+BX36+BX41</f>
        <v>0</v>
      </c>
      <c r="BY44" s="9">
        <f>BY7+BY25+BY36+BY41</f>
        <v>0</v>
      </c>
      <c r="BZ44" s="10">
        <f>BZ7+BZ25+BZ36+BZ41</f>
        <v>359</v>
      </c>
      <c r="CA44" s="9">
        <f>CA7+CA25+CA36+CA41</f>
        <v>52326994.219999999</v>
      </c>
      <c r="CB44" s="10">
        <f>CB7+CB25+CB36+CB41</f>
        <v>70</v>
      </c>
      <c r="CC44" s="9">
        <f>CC7+CC25+CC36+CC41</f>
        <v>14692341.750000002</v>
      </c>
      <c r="CD44" s="10">
        <f>CD7+CD25+CD36+CD41</f>
        <v>240</v>
      </c>
      <c r="CE44" s="9">
        <f>CE7+CE25+CE36+CE41</f>
        <v>42650242.369999997</v>
      </c>
      <c r="CF44" s="9">
        <f>CF7+CF25+CF36+CF41</f>
        <v>27494981.810000002</v>
      </c>
      <c r="CG44" s="9">
        <f>CG7+CG25+CG36+CG41</f>
        <v>21749932.25</v>
      </c>
    </row>
    <row r="45" spans="1:85">
      <c r="A45" s="8"/>
    </row>
    <row r="46" spans="1:85">
      <c r="H46" s="7"/>
      <c r="CE46" s="6"/>
    </row>
    <row r="47" spans="1:85">
      <c r="CE47" s="6"/>
    </row>
  </sheetData>
  <mergeCells count="20">
    <mergeCell ref="AL3:AS3"/>
    <mergeCell ref="AT3:BA3"/>
    <mergeCell ref="BB3:BI3"/>
    <mergeCell ref="A41:B41"/>
    <mergeCell ref="A44:B44"/>
    <mergeCell ref="BJ3:BQ3"/>
    <mergeCell ref="BR3:BY3"/>
    <mergeCell ref="BZ3:CG3"/>
    <mergeCell ref="A7:B7"/>
    <mergeCell ref="A25:B25"/>
    <mergeCell ref="A36:B36"/>
    <mergeCell ref="N3:U3"/>
    <mergeCell ref="V3:AC3"/>
    <mergeCell ref="AD3:AK3"/>
    <mergeCell ref="A1:H1"/>
    <mergeCell ref="A3:A4"/>
    <mergeCell ref="B3:B4"/>
    <mergeCell ref="C3:C4"/>
    <mergeCell ref="D3:E3"/>
    <mergeCell ref="F3:M3"/>
  </mergeCells>
  <pageMargins left="0.23622047244094491" right="0.23622047244094491" top="0.74803149606299213" bottom="0.74803149606299213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EJRŽAF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Paspiešinskaitė</dc:creator>
  <cp:lastModifiedBy>Simona Paspiešinskaitė</cp:lastModifiedBy>
  <dcterms:created xsi:type="dcterms:W3CDTF">2026-06-29T10:22:19Z</dcterms:created>
  <dcterms:modified xsi:type="dcterms:W3CDTF">2026-06-29T10:22:31Z</dcterms:modified>
</cp:coreProperties>
</file>